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33A27164-A644-43F1-A8AE-B8796ADEA1B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B341" i="9" s="1"/>
  <c r="E341" i="9"/>
  <c r="H340" i="9"/>
  <c r="G340" i="9"/>
  <c r="F340" i="9"/>
  <c r="E340" i="9"/>
  <c r="B340" i="9"/>
  <c r="F339" i="9"/>
  <c r="F338" i="9"/>
  <c r="F337" i="9"/>
  <c r="F336" i="9"/>
  <c r="H335" i="9"/>
  <c r="G335" i="9"/>
  <c r="F335" i="9"/>
  <c r="E335" i="9"/>
  <c r="B335" i="9" s="1"/>
  <c r="F334" i="9"/>
  <c r="H333" i="9"/>
  <c r="G333" i="9"/>
  <c r="E333" i="9" s="1"/>
  <c r="B333" i="9" s="1"/>
  <c r="F333" i="9"/>
  <c r="H332" i="9"/>
  <c r="G332" i="9"/>
  <c r="F332" i="9"/>
  <c r="E332" i="9"/>
  <c r="B332" i="9"/>
  <c r="H331" i="9"/>
  <c r="G331" i="9"/>
  <c r="F331" i="9"/>
  <c r="E331" i="9"/>
  <c r="B331" i="9" s="1"/>
  <c r="H330" i="9"/>
  <c r="G330" i="9"/>
  <c r="E330" i="9" s="1"/>
  <c r="B330" i="9" s="1"/>
  <c r="F330" i="9"/>
  <c r="H329" i="9"/>
  <c r="G329" i="9"/>
  <c r="E329" i="9" s="1"/>
  <c r="B329" i="9" s="1"/>
  <c r="F329" i="9"/>
  <c r="H328" i="9"/>
  <c r="E328" i="9" s="1"/>
  <c r="B328" i="9" s="1"/>
  <c r="G328" i="9"/>
  <c r="F328" i="9"/>
  <c r="H327" i="9"/>
  <c r="G327" i="9"/>
  <c r="F327" i="9"/>
  <c r="E327" i="9"/>
  <c r="B327" i="9" s="1"/>
  <c r="H326" i="9"/>
  <c r="G326" i="9"/>
  <c r="E326" i="9" s="1"/>
  <c r="B326" i="9" s="1"/>
  <c r="F326" i="9"/>
  <c r="H325" i="9"/>
  <c r="G325" i="9"/>
  <c r="E325" i="9" s="1"/>
  <c r="B325" i="9" s="1"/>
  <c r="F325" i="9"/>
  <c r="H324" i="9"/>
  <c r="G324" i="9"/>
  <c r="E324" i="9" s="1"/>
  <c r="B324" i="9" s="1"/>
  <c r="F324" i="9"/>
  <c r="H323" i="9"/>
  <c r="G323" i="9"/>
  <c r="F323" i="9"/>
  <c r="E323" i="9"/>
  <c r="B323" i="9" s="1"/>
  <c r="H322" i="9"/>
  <c r="G322" i="9"/>
  <c r="F322" i="9"/>
  <c r="H321" i="9"/>
  <c r="G321" i="9"/>
  <c r="F321" i="9"/>
  <c r="E321" i="9"/>
  <c r="B321" i="9" s="1"/>
  <c r="H320" i="9"/>
  <c r="E320" i="9" s="1"/>
  <c r="B320" i="9" s="1"/>
  <c r="G320" i="9"/>
  <c r="F320" i="9"/>
  <c r="H319" i="9"/>
  <c r="G319" i="9"/>
  <c r="F319" i="9"/>
  <c r="E319" i="9"/>
  <c r="B319" i="9" s="1"/>
  <c r="H318" i="9"/>
  <c r="G318" i="9"/>
  <c r="E318" i="9" s="1"/>
  <c r="B318" i="9" s="1"/>
  <c r="F318" i="9"/>
  <c r="H317" i="9"/>
  <c r="G317" i="9"/>
  <c r="E317" i="9" s="1"/>
  <c r="B317" i="9" s="1"/>
  <c r="F317" i="9"/>
  <c r="F316" i="9"/>
  <c r="F315" i="9"/>
  <c r="F314" i="9"/>
  <c r="H313" i="9"/>
  <c r="G313" i="9"/>
  <c r="F313" i="9"/>
  <c r="E313" i="9"/>
  <c r="B313" i="9" s="1"/>
  <c r="H312" i="9"/>
  <c r="E312" i="9" s="1"/>
  <c r="B312" i="9" s="1"/>
  <c r="G312" i="9"/>
  <c r="F312" i="9"/>
  <c r="H311" i="9"/>
  <c r="G311" i="9"/>
  <c r="E311" i="9" s="1"/>
  <c r="B311" i="9" s="1"/>
  <c r="F311" i="9"/>
  <c r="F310" i="9"/>
  <c r="F309" i="9"/>
  <c r="F308" i="9"/>
  <c r="H307" i="9"/>
  <c r="E307" i="9" s="1"/>
  <c r="B307" i="9" s="1"/>
  <c r="G307" i="9"/>
  <c r="F307" i="9"/>
  <c r="F306" i="9"/>
  <c r="H305" i="9"/>
  <c r="G305" i="9"/>
  <c r="F305" i="9"/>
  <c r="E305" i="9"/>
  <c r="B305" i="9" s="1"/>
  <c r="H304" i="9"/>
  <c r="E304" i="9" s="1"/>
  <c r="G304" i="9"/>
  <c r="F304" i="9"/>
  <c r="H303" i="9"/>
  <c r="G303" i="9"/>
  <c r="F303" i="9"/>
  <c r="E303" i="9"/>
  <c r="B303" i="9" s="1"/>
  <c r="F302" i="9"/>
  <c r="F301" i="9"/>
  <c r="F300" i="9"/>
  <c r="F299" i="9"/>
  <c r="F297" i="9"/>
  <c r="L296" i="9"/>
  <c r="H296" i="9"/>
  <c r="F296" i="9"/>
  <c r="F295" i="9"/>
  <c r="I294" i="9"/>
  <c r="H294" i="9"/>
  <c r="E294" i="9" s="1"/>
  <c r="F294" i="9"/>
  <c r="B294" i="9"/>
  <c r="E293" i="9"/>
  <c r="M292" i="9"/>
  <c r="L292" i="9"/>
  <c r="F292" i="9" s="1"/>
  <c r="E292" i="9"/>
  <c r="B292" i="9" s="1"/>
  <c r="M291" i="9"/>
  <c r="F291" i="9" s="1"/>
  <c r="B291" i="9" s="1"/>
  <c r="L291" i="9"/>
  <c r="E291" i="9"/>
  <c r="M290" i="9"/>
  <c r="L290" i="9"/>
  <c r="F290" i="9" s="1"/>
  <c r="E290" i="9"/>
  <c r="M289" i="9"/>
  <c r="L289" i="9"/>
  <c r="F289" i="9"/>
  <c r="E289" i="9"/>
  <c r="B289" i="9"/>
  <c r="M288" i="9"/>
  <c r="L288" i="9"/>
  <c r="F288" i="9" s="1"/>
  <c r="E288" i="9"/>
  <c r="M287" i="9"/>
  <c r="L287" i="9"/>
  <c r="F287" i="9"/>
  <c r="E287" i="9"/>
  <c r="B287" i="9"/>
  <c r="M286" i="9"/>
  <c r="L286" i="9"/>
  <c r="F286" i="9" s="1"/>
  <c r="E286" i="9"/>
  <c r="M285" i="9"/>
  <c r="F285" i="9" s="1"/>
  <c r="B285" i="9" s="1"/>
  <c r="L285" i="9"/>
  <c r="E285" i="9"/>
  <c r="M284" i="9"/>
  <c r="L284" i="9"/>
  <c r="F284" i="9" s="1"/>
  <c r="E284" i="9"/>
  <c r="B284" i="9" s="1"/>
  <c r="M283" i="9"/>
  <c r="F283" i="9" s="1"/>
  <c r="B283" i="9" s="1"/>
  <c r="L283" i="9"/>
  <c r="E283" i="9"/>
  <c r="M282" i="9"/>
  <c r="L282" i="9"/>
  <c r="F282" i="9" s="1"/>
  <c r="E282" i="9"/>
  <c r="M281" i="9"/>
  <c r="L281" i="9"/>
  <c r="F281" i="9"/>
  <c r="E281" i="9"/>
  <c r="B281" i="9"/>
  <c r="M280" i="9"/>
  <c r="L280" i="9"/>
  <c r="F280" i="9" s="1"/>
  <c r="E280" i="9"/>
  <c r="M279" i="9"/>
  <c r="L279" i="9"/>
  <c r="F279" i="9"/>
  <c r="E279" i="9"/>
  <c r="B279" i="9"/>
  <c r="M278" i="9"/>
  <c r="L278" i="9"/>
  <c r="F278" i="9" s="1"/>
  <c r="E278" i="9"/>
  <c r="M277" i="9"/>
  <c r="F277" i="9" s="1"/>
  <c r="B277" i="9" s="1"/>
  <c r="L277" i="9"/>
  <c r="E277" i="9"/>
  <c r="M276" i="9"/>
  <c r="L276" i="9"/>
  <c r="F276" i="9" s="1"/>
  <c r="E276" i="9"/>
  <c r="B276" i="9" s="1"/>
  <c r="M275" i="9"/>
  <c r="F275" i="9" s="1"/>
  <c r="B275" i="9" s="1"/>
  <c r="L275" i="9"/>
  <c r="E275" i="9"/>
  <c r="M274" i="9"/>
  <c r="L274" i="9"/>
  <c r="F274" i="9" s="1"/>
  <c r="E274" i="9"/>
  <c r="B274" i="9" s="1"/>
  <c r="M273" i="9"/>
  <c r="L273" i="9"/>
  <c r="F273" i="9"/>
  <c r="E273" i="9"/>
  <c r="B273" i="9"/>
  <c r="M272" i="9"/>
  <c r="L272" i="9"/>
  <c r="F272" i="9" s="1"/>
  <c r="E272" i="9"/>
  <c r="B272" i="9" s="1"/>
  <c r="M271" i="9"/>
  <c r="L271" i="9"/>
  <c r="F271" i="9"/>
  <c r="B271" i="9" s="1"/>
  <c r="E271" i="9"/>
  <c r="M270" i="9"/>
  <c r="L270" i="9"/>
  <c r="F270" i="9" s="1"/>
  <c r="E270" i="9"/>
  <c r="B270" i="9" s="1"/>
  <c r="M269" i="9"/>
  <c r="L269" i="9"/>
  <c r="F269" i="9"/>
  <c r="B269" i="9" s="1"/>
  <c r="E269" i="9"/>
  <c r="M268" i="9"/>
  <c r="L268" i="9"/>
  <c r="F268" i="9" s="1"/>
  <c r="E268" i="9"/>
  <c r="B268" i="9" s="1"/>
  <c r="M267" i="9"/>
  <c r="F267" i="9" s="1"/>
  <c r="B267" i="9" s="1"/>
  <c r="L267" i="9"/>
  <c r="E267" i="9"/>
  <c r="M266" i="9"/>
  <c r="L266" i="9"/>
  <c r="F266" i="9" s="1"/>
  <c r="E266" i="9"/>
  <c r="B266" i="9" s="1"/>
  <c r="M265" i="9"/>
  <c r="L265" i="9"/>
  <c r="F265" i="9"/>
  <c r="E265" i="9"/>
  <c r="B265" i="9"/>
  <c r="M264" i="9"/>
  <c r="L264" i="9"/>
  <c r="F264" i="9" s="1"/>
  <c r="E264" i="9"/>
  <c r="M263" i="9"/>
  <c r="L263" i="9"/>
  <c r="F263" i="9"/>
  <c r="E263" i="9"/>
  <c r="B263" i="9"/>
  <c r="M262" i="9"/>
  <c r="L262" i="9"/>
  <c r="F262" i="9" s="1"/>
  <c r="E262" i="9"/>
  <c r="M261" i="9"/>
  <c r="L261" i="9"/>
  <c r="F261" i="9"/>
  <c r="B261" i="9" s="1"/>
  <c r="E261" i="9"/>
  <c r="M260" i="9"/>
  <c r="L260" i="9"/>
  <c r="F260" i="9" s="1"/>
  <c r="E260" i="9"/>
  <c r="M259" i="9"/>
  <c r="F259" i="9" s="1"/>
  <c r="B259" i="9" s="1"/>
  <c r="L259" i="9"/>
  <c r="E259" i="9"/>
  <c r="M258" i="9"/>
  <c r="L258" i="9"/>
  <c r="F258" i="9" s="1"/>
  <c r="E258" i="9"/>
  <c r="B258" i="9" s="1"/>
  <c r="M257" i="9"/>
  <c r="L257" i="9"/>
  <c r="F257" i="9"/>
  <c r="E257" i="9"/>
  <c r="B257" i="9"/>
  <c r="M256" i="9"/>
  <c r="L256" i="9"/>
  <c r="F256" i="9" s="1"/>
  <c r="E256" i="9"/>
  <c r="B256" i="9" s="1"/>
  <c r="M255" i="9"/>
  <c r="L255" i="9"/>
  <c r="F255" i="9"/>
  <c r="B255" i="9" s="1"/>
  <c r="E255" i="9"/>
  <c r="M254" i="9"/>
  <c r="L254" i="9"/>
  <c r="F254" i="9" s="1"/>
  <c r="E254" i="9"/>
  <c r="B254" i="9" s="1"/>
  <c r="M253" i="9"/>
  <c r="F253" i="9" s="1"/>
  <c r="B253" i="9" s="1"/>
  <c r="L253" i="9"/>
  <c r="E253" i="9"/>
  <c r="M252" i="9"/>
  <c r="L252" i="9"/>
  <c r="F252" i="9" s="1"/>
  <c r="E252" i="9"/>
  <c r="M251" i="9"/>
  <c r="F251" i="9" s="1"/>
  <c r="B251" i="9" s="1"/>
  <c r="L251" i="9"/>
  <c r="E251" i="9"/>
  <c r="M250" i="9"/>
  <c r="L250" i="9"/>
  <c r="F250" i="9" s="1"/>
  <c r="E250" i="9"/>
  <c r="B250" i="9" s="1"/>
  <c r="M249" i="9"/>
  <c r="L249" i="9"/>
  <c r="F249" i="9"/>
  <c r="E249" i="9"/>
  <c r="B249" i="9"/>
  <c r="M248" i="9"/>
  <c r="L248" i="9"/>
  <c r="F248" i="9" s="1"/>
  <c r="E248" i="9"/>
  <c r="B248" i="9" s="1"/>
  <c r="M247" i="9"/>
  <c r="L247" i="9"/>
  <c r="F247" i="9"/>
  <c r="B247" i="9" s="1"/>
  <c r="E247" i="9"/>
  <c r="M246" i="9"/>
  <c r="L246" i="9"/>
  <c r="F246" i="9" s="1"/>
  <c r="E246" i="9"/>
  <c r="B246" i="9" s="1"/>
  <c r="M245" i="9"/>
  <c r="L245" i="9"/>
  <c r="F245" i="9"/>
  <c r="B245" i="9" s="1"/>
  <c r="E245" i="9"/>
  <c r="M244" i="9"/>
  <c r="L244" i="9"/>
  <c r="F244" i="9" s="1"/>
  <c r="E244" i="9"/>
  <c r="M243" i="9"/>
  <c r="F243" i="9" s="1"/>
  <c r="B243" i="9" s="1"/>
  <c r="L243" i="9"/>
  <c r="E243" i="9"/>
  <c r="M242" i="9"/>
  <c r="L242" i="9"/>
  <c r="F242" i="9" s="1"/>
  <c r="E242" i="9"/>
  <c r="M241" i="9"/>
  <c r="L241" i="9"/>
  <c r="F241" i="9"/>
  <c r="E241" i="9"/>
  <c r="B241" i="9"/>
  <c r="M240" i="9"/>
  <c r="L240" i="9"/>
  <c r="F240" i="9" s="1"/>
  <c r="E240" i="9"/>
  <c r="M239" i="9"/>
  <c r="L239" i="9"/>
  <c r="F239" i="9"/>
  <c r="B239" i="9" s="1"/>
  <c r="E239" i="9"/>
  <c r="M238" i="9"/>
  <c r="L238" i="9"/>
  <c r="F238" i="9" s="1"/>
  <c r="E238" i="9"/>
  <c r="M237" i="9"/>
  <c r="L237" i="9"/>
  <c r="F237" i="9"/>
  <c r="B237" i="9" s="1"/>
  <c r="E237" i="9"/>
  <c r="M236" i="9"/>
  <c r="L236" i="9"/>
  <c r="F236" i="9" s="1"/>
  <c r="E236" i="9"/>
  <c r="M235" i="9"/>
  <c r="F235" i="9" s="1"/>
  <c r="B235" i="9" s="1"/>
  <c r="L235" i="9"/>
  <c r="E235" i="9"/>
  <c r="M234" i="9"/>
  <c r="L234" i="9"/>
  <c r="F234" i="9" s="1"/>
  <c r="E234" i="9"/>
  <c r="M233" i="9"/>
  <c r="L233" i="9"/>
  <c r="F233" i="9"/>
  <c r="E233" i="9"/>
  <c r="B233" i="9"/>
  <c r="M232" i="9"/>
  <c r="L232" i="9"/>
  <c r="F232" i="9" s="1"/>
  <c r="E232" i="9"/>
  <c r="M231" i="9"/>
  <c r="L231" i="9"/>
  <c r="F231" i="9"/>
  <c r="B231" i="9" s="1"/>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E169" i="9" s="1"/>
  <c r="B169" i="9" s="1"/>
  <c r="F169" i="9"/>
  <c r="H168" i="9"/>
  <c r="E168" i="9" s="1"/>
  <c r="G168" i="9"/>
  <c r="F168" i="9"/>
  <c r="B168" i="9" s="1"/>
  <c r="H167" i="9"/>
  <c r="G167" i="9"/>
  <c r="E167" i="9" s="1"/>
  <c r="B167" i="9" s="1"/>
  <c r="F167" i="9"/>
  <c r="H166" i="9"/>
  <c r="G166" i="9"/>
  <c r="F166" i="9"/>
  <c r="H165" i="9"/>
  <c r="G165" i="9"/>
  <c r="F165" i="9"/>
  <c r="E165" i="9"/>
  <c r="B165" i="9" s="1"/>
  <c r="H164" i="9"/>
  <c r="E164" i="9" s="1"/>
  <c r="B164" i="9" s="1"/>
  <c r="G164" i="9"/>
  <c r="F164" i="9"/>
  <c r="H163" i="9"/>
  <c r="G163" i="9"/>
  <c r="E163" i="9" s="1"/>
  <c r="B163" i="9" s="1"/>
  <c r="F163" i="9"/>
  <c r="H162" i="9"/>
  <c r="G162" i="9"/>
  <c r="E162" i="9" s="1"/>
  <c r="B162" i="9" s="1"/>
  <c r="F162" i="9"/>
  <c r="H161" i="9"/>
  <c r="G161" i="9"/>
  <c r="E161" i="9" s="1"/>
  <c r="B161" i="9" s="1"/>
  <c r="F161" i="9"/>
  <c r="H160" i="9"/>
  <c r="E160" i="9" s="1"/>
  <c r="G160" i="9"/>
  <c r="F160" i="9"/>
  <c r="B160" i="9" s="1"/>
  <c r="H159" i="9"/>
  <c r="G159" i="9"/>
  <c r="E159" i="9" s="1"/>
  <c r="B159" i="9" s="1"/>
  <c r="F159" i="9"/>
  <c r="H158" i="9"/>
  <c r="G158" i="9"/>
  <c r="F158" i="9"/>
  <c r="H157" i="9"/>
  <c r="G157" i="9"/>
  <c r="F157" i="9"/>
  <c r="E157" i="9"/>
  <c r="B157" i="9" s="1"/>
  <c r="F156" i="9"/>
  <c r="H155" i="9"/>
  <c r="G155" i="9"/>
  <c r="E155" i="9" s="1"/>
  <c r="B155" i="9" s="1"/>
  <c r="F155" i="9"/>
  <c r="H154" i="9"/>
  <c r="G154" i="9"/>
  <c r="E154" i="9" s="1"/>
  <c r="F154" i="9"/>
  <c r="B154" i="9"/>
  <c r="H153" i="9"/>
  <c r="G153" i="9"/>
  <c r="E153" i="9" s="1"/>
  <c r="B153" i="9" s="1"/>
  <c r="F153" i="9"/>
  <c r="H152" i="9"/>
  <c r="E152" i="9" s="1"/>
  <c r="G152" i="9"/>
  <c r="F152" i="9"/>
  <c r="B152" i="9"/>
  <c r="H151" i="9"/>
  <c r="G151" i="9"/>
  <c r="E151" i="9" s="1"/>
  <c r="B151" i="9" s="1"/>
  <c r="F151" i="9"/>
  <c r="H150" i="9"/>
  <c r="G150" i="9"/>
  <c r="F150" i="9"/>
  <c r="H149" i="9"/>
  <c r="G149" i="9"/>
  <c r="F149" i="9"/>
  <c r="E149" i="9"/>
  <c r="B149" i="9" s="1"/>
  <c r="H148" i="9"/>
  <c r="E148" i="9" s="1"/>
  <c r="B148" i="9" s="1"/>
  <c r="G148" i="9"/>
  <c r="F148" i="9"/>
  <c r="H147" i="9"/>
  <c r="G147" i="9"/>
  <c r="E147" i="9" s="1"/>
  <c r="B147" i="9" s="1"/>
  <c r="F147" i="9"/>
  <c r="H146" i="9"/>
  <c r="G146" i="9"/>
  <c r="E146" i="9" s="1"/>
  <c r="B146" i="9" s="1"/>
  <c r="F146" i="9"/>
  <c r="H145" i="9"/>
  <c r="G145" i="9"/>
  <c r="E145" i="9" s="1"/>
  <c r="B145" i="9" s="1"/>
  <c r="F145" i="9"/>
  <c r="H144" i="9"/>
  <c r="E144" i="9" s="1"/>
  <c r="G144" i="9"/>
  <c r="F144" i="9"/>
  <c r="B144" i="9" s="1"/>
  <c r="H143" i="9"/>
  <c r="G143" i="9"/>
  <c r="E143" i="9" s="1"/>
  <c r="B143" i="9" s="1"/>
  <c r="F143" i="9"/>
  <c r="H142" i="9"/>
  <c r="G142" i="9"/>
  <c r="F142" i="9"/>
  <c r="H141" i="9"/>
  <c r="G141" i="9"/>
  <c r="F141" i="9"/>
  <c r="E141" i="9"/>
  <c r="B141" i="9" s="1"/>
  <c r="H140" i="9"/>
  <c r="E140" i="9" s="1"/>
  <c r="B140" i="9" s="1"/>
  <c r="G140" i="9"/>
  <c r="F140" i="9"/>
  <c r="H139" i="9"/>
  <c r="G139" i="9"/>
  <c r="E139" i="9" s="1"/>
  <c r="B139" i="9" s="1"/>
  <c r="F139" i="9"/>
  <c r="H138" i="9"/>
  <c r="G138" i="9"/>
  <c r="E138" i="9" s="1"/>
  <c r="B138" i="9" s="1"/>
  <c r="F138" i="9"/>
  <c r="H137" i="9"/>
  <c r="G137" i="9"/>
  <c r="E137" i="9" s="1"/>
  <c r="B137" i="9" s="1"/>
  <c r="F137" i="9"/>
  <c r="H136" i="9"/>
  <c r="E136" i="9" s="1"/>
  <c r="G136" i="9"/>
  <c r="F136" i="9"/>
  <c r="B136" i="9"/>
  <c r="H135" i="9"/>
  <c r="G135" i="9"/>
  <c r="E135" i="9" s="1"/>
  <c r="B135" i="9" s="1"/>
  <c r="F135" i="9"/>
  <c r="H134" i="9"/>
  <c r="E134" i="9" s="1"/>
  <c r="B134" i="9" s="1"/>
  <c r="G134" i="9"/>
  <c r="F134" i="9"/>
  <c r="H133" i="9"/>
  <c r="G133" i="9"/>
  <c r="F133" i="9"/>
  <c r="E133" i="9"/>
  <c r="B133" i="9" s="1"/>
  <c r="H132" i="9"/>
  <c r="E132" i="9" s="1"/>
  <c r="B132" i="9" s="1"/>
  <c r="G132" i="9"/>
  <c r="F132" i="9"/>
  <c r="H131" i="9"/>
  <c r="G131" i="9"/>
  <c r="E131" i="9" s="1"/>
  <c r="B131" i="9" s="1"/>
  <c r="F131" i="9"/>
  <c r="H130" i="9"/>
  <c r="G130" i="9"/>
  <c r="E130" i="9" s="1"/>
  <c r="B130" i="9" s="1"/>
  <c r="F130" i="9"/>
  <c r="H129" i="9"/>
  <c r="G129" i="9"/>
  <c r="E129" i="9" s="1"/>
  <c r="B129" i="9" s="1"/>
  <c r="F129" i="9"/>
  <c r="H128" i="9"/>
  <c r="E128" i="9" s="1"/>
  <c r="G128" i="9"/>
  <c r="F128" i="9"/>
  <c r="B128" i="9"/>
  <c r="H127" i="9"/>
  <c r="G127" i="9"/>
  <c r="E127" i="9" s="1"/>
  <c r="B127" i="9" s="1"/>
  <c r="F127" i="9"/>
  <c r="H126" i="9"/>
  <c r="E126" i="9" s="1"/>
  <c r="B126" i="9" s="1"/>
  <c r="G126" i="9"/>
  <c r="F126" i="9"/>
  <c r="H125" i="9"/>
  <c r="G125" i="9"/>
  <c r="F125" i="9"/>
  <c r="E125" i="9"/>
  <c r="B125" i="9" s="1"/>
  <c r="H124" i="9"/>
  <c r="E124" i="9" s="1"/>
  <c r="B124" i="9" s="1"/>
  <c r="G124" i="9"/>
  <c r="F124" i="9"/>
  <c r="H123" i="9"/>
  <c r="G123" i="9"/>
  <c r="E123" i="9" s="1"/>
  <c r="B123" i="9" s="1"/>
  <c r="F123" i="9"/>
  <c r="H122" i="9"/>
  <c r="G122" i="9"/>
  <c r="E122" i="9" s="1"/>
  <c r="B122" i="9" s="1"/>
  <c r="F122" i="9"/>
  <c r="H121" i="9"/>
  <c r="G121" i="9"/>
  <c r="E121" i="9" s="1"/>
  <c r="B121" i="9" s="1"/>
  <c r="F121" i="9"/>
  <c r="H120" i="9"/>
  <c r="E120" i="9" s="1"/>
  <c r="G120" i="9"/>
  <c r="F120" i="9"/>
  <c r="B120" i="9" s="1"/>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G114" i="9"/>
  <c r="E114" i="9" s="1"/>
  <c r="B114" i="9" s="1"/>
  <c r="F114" i="9"/>
  <c r="H113" i="9"/>
  <c r="G113" i="9"/>
  <c r="E113" i="9" s="1"/>
  <c r="B113" i="9" s="1"/>
  <c r="F113" i="9"/>
  <c r="H112" i="9"/>
  <c r="E112" i="9" s="1"/>
  <c r="G112" i="9"/>
  <c r="F112" i="9"/>
  <c r="B112" i="9"/>
  <c r="H111" i="9"/>
  <c r="G111" i="9"/>
  <c r="E111" i="9" s="1"/>
  <c r="B111" i="9" s="1"/>
  <c r="F111" i="9"/>
  <c r="H110" i="9"/>
  <c r="E110" i="9" s="1"/>
  <c r="B110" i="9" s="1"/>
  <c r="G110" i="9"/>
  <c r="F110" i="9"/>
  <c r="H109" i="9"/>
  <c r="G109" i="9"/>
  <c r="F109" i="9"/>
  <c r="E109" i="9"/>
  <c r="B109" i="9" s="1"/>
  <c r="H108" i="9"/>
  <c r="G108" i="9"/>
  <c r="F108" i="9"/>
  <c r="H107" i="9"/>
  <c r="G107" i="9"/>
  <c r="E107" i="9" s="1"/>
  <c r="B107" i="9" s="1"/>
  <c r="F107" i="9"/>
  <c r="H106" i="9"/>
  <c r="G106" i="9"/>
  <c r="E106" i="9" s="1"/>
  <c r="B106" i="9" s="1"/>
  <c r="F106" i="9"/>
  <c r="H105" i="9"/>
  <c r="G105" i="9"/>
  <c r="E105" i="9" s="1"/>
  <c r="B105" i="9" s="1"/>
  <c r="F105" i="9"/>
  <c r="H104" i="9"/>
  <c r="G104" i="9"/>
  <c r="E104" i="9" s="1"/>
  <c r="F104" i="9"/>
  <c r="B104" i="9" s="1"/>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G98" i="9"/>
  <c r="E98" i="9" s="1"/>
  <c r="B98" i="9" s="1"/>
  <c r="F98" i="9"/>
  <c r="H97" i="9"/>
  <c r="G97" i="9"/>
  <c r="E97" i="9" s="1"/>
  <c r="B97" i="9" s="1"/>
  <c r="F97" i="9"/>
  <c r="H96" i="9"/>
  <c r="E96" i="9" s="1"/>
  <c r="G96" i="9"/>
  <c r="F96" i="9"/>
  <c r="B96" i="9" s="1"/>
  <c r="H95" i="9"/>
  <c r="G95" i="9"/>
  <c r="E95" i="9" s="1"/>
  <c r="B95" i="9" s="1"/>
  <c r="F95" i="9"/>
  <c r="H94" i="9"/>
  <c r="E94" i="9" s="1"/>
  <c r="B94" i="9" s="1"/>
  <c r="G94" i="9"/>
  <c r="F94" i="9"/>
  <c r="H93" i="9"/>
  <c r="G93" i="9"/>
  <c r="F93" i="9"/>
  <c r="E93" i="9"/>
  <c r="B93" i="9" s="1"/>
  <c r="H92" i="9"/>
  <c r="G92" i="9"/>
  <c r="F92" i="9"/>
  <c r="H91" i="9"/>
  <c r="G91" i="9"/>
  <c r="E91" i="9" s="1"/>
  <c r="B91" i="9" s="1"/>
  <c r="F91" i="9"/>
  <c r="H90" i="9"/>
  <c r="G90" i="9"/>
  <c r="E90" i="9" s="1"/>
  <c r="B90" i="9" s="1"/>
  <c r="F90" i="9"/>
  <c r="H89" i="9"/>
  <c r="G89" i="9"/>
  <c r="E89" i="9" s="1"/>
  <c r="B89" i="9" s="1"/>
  <c r="F89" i="9"/>
  <c r="H88" i="9"/>
  <c r="G88" i="9"/>
  <c r="F88" i="9"/>
  <c r="H87" i="9"/>
  <c r="G87" i="9"/>
  <c r="F87" i="9"/>
  <c r="H86" i="9"/>
  <c r="G86" i="9"/>
  <c r="F86" i="9"/>
  <c r="E86" i="9"/>
  <c r="B86" i="9" s="1"/>
  <c r="H85" i="9"/>
  <c r="G85" i="9"/>
  <c r="F85" i="9"/>
  <c r="E85" i="9"/>
  <c r="B85" i="9" s="1"/>
  <c r="H84" i="9"/>
  <c r="G84" i="9"/>
  <c r="E84" i="9" s="1"/>
  <c r="B84" i="9" s="1"/>
  <c r="F84" i="9"/>
  <c r="H83" i="9"/>
  <c r="G83" i="9"/>
  <c r="E83" i="9" s="1"/>
  <c r="B83" i="9" s="1"/>
  <c r="F83" i="9"/>
  <c r="H82" i="9"/>
  <c r="E82" i="9" s="1"/>
  <c r="B82" i="9" s="1"/>
  <c r="G82" i="9"/>
  <c r="F82" i="9"/>
  <c r="H81" i="9"/>
  <c r="G81" i="9"/>
  <c r="F81" i="9"/>
  <c r="E81" i="9"/>
  <c r="H80" i="9"/>
  <c r="G80" i="9"/>
  <c r="E80" i="9" s="1"/>
  <c r="B80" i="9" s="1"/>
  <c r="F80" i="9"/>
  <c r="H79" i="9"/>
  <c r="G79" i="9"/>
  <c r="F79" i="9"/>
  <c r="H78" i="9"/>
  <c r="G78" i="9"/>
  <c r="F78" i="9"/>
  <c r="E78" i="9"/>
  <c r="B78" i="9" s="1"/>
  <c r="H77" i="9"/>
  <c r="G77" i="9"/>
  <c r="F77" i="9"/>
  <c r="E77" i="9"/>
  <c r="B77" i="9" s="1"/>
  <c r="H76" i="9"/>
  <c r="G76" i="9"/>
  <c r="E76" i="9" s="1"/>
  <c r="F76" i="9"/>
  <c r="H75" i="9"/>
  <c r="G75" i="9"/>
  <c r="E75" i="9" s="1"/>
  <c r="B75" i="9" s="1"/>
  <c r="F75" i="9"/>
  <c r="H74" i="9"/>
  <c r="E74" i="9" s="1"/>
  <c r="B74" i="9" s="1"/>
  <c r="G74" i="9"/>
  <c r="F74" i="9"/>
  <c r="H73" i="9"/>
  <c r="G73" i="9"/>
  <c r="F73" i="9"/>
  <c r="E73" i="9"/>
  <c r="H72" i="9"/>
  <c r="G72" i="9"/>
  <c r="E72" i="9" s="1"/>
  <c r="B72" i="9" s="1"/>
  <c r="F72" i="9"/>
  <c r="H71" i="9"/>
  <c r="G71" i="9"/>
  <c r="E71" i="9" s="1"/>
  <c r="B71" i="9" s="1"/>
  <c r="F71" i="9"/>
  <c r="H70" i="9"/>
  <c r="G70" i="9"/>
  <c r="F70" i="9"/>
  <c r="E70" i="9"/>
  <c r="B70" i="9" s="1"/>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G54" i="9"/>
  <c r="F54" i="9"/>
  <c r="E54" i="9"/>
  <c r="B54" i="9"/>
  <c r="H53" i="9"/>
  <c r="G53" i="9"/>
  <c r="F53" i="9"/>
  <c r="E53" i="9"/>
  <c r="B53" i="9" s="1"/>
  <c r="H52" i="9"/>
  <c r="G52" i="9"/>
  <c r="E52" i="9" s="1"/>
  <c r="F52" i="9"/>
  <c r="H51" i="9"/>
  <c r="G51" i="9"/>
  <c r="E51" i="9" s="1"/>
  <c r="F51" i="9"/>
  <c r="B51" i="9"/>
  <c r="H50" i="9"/>
  <c r="E50" i="9" s="1"/>
  <c r="B50" i="9" s="1"/>
  <c r="G50" i="9"/>
  <c r="F50" i="9"/>
  <c r="H49" i="9"/>
  <c r="G49" i="9"/>
  <c r="F49" i="9"/>
  <c r="E49" i="9"/>
  <c r="B49" i="9" s="1"/>
  <c r="H48" i="9"/>
  <c r="G48" i="9"/>
  <c r="E48" i="9" s="1"/>
  <c r="B48" i="9" s="1"/>
  <c r="F48" i="9"/>
  <c r="H47" i="9"/>
  <c r="G47" i="9"/>
  <c r="E47" i="9" s="1"/>
  <c r="B47" i="9" s="1"/>
  <c r="F47" i="9"/>
  <c r="H46" i="9"/>
  <c r="G46" i="9"/>
  <c r="F46" i="9"/>
  <c r="E46" i="9"/>
  <c r="B46" i="9"/>
  <c r="H45" i="9"/>
  <c r="G45" i="9"/>
  <c r="F45" i="9"/>
  <c r="E45" i="9"/>
  <c r="B45" i="9" s="1"/>
  <c r="H44" i="9"/>
  <c r="G44" i="9"/>
  <c r="E44" i="9" s="1"/>
  <c r="B44" i="9" s="1"/>
  <c r="F44" i="9"/>
  <c r="H43" i="9"/>
  <c r="G43" i="9"/>
  <c r="E43" i="9" s="1"/>
  <c r="F43" i="9"/>
  <c r="B43" i="9"/>
  <c r="H42" i="9"/>
  <c r="E42" i="9" s="1"/>
  <c r="B42" i="9" s="1"/>
  <c r="G42" i="9"/>
  <c r="F42" i="9"/>
  <c r="H41" i="9"/>
  <c r="G41" i="9"/>
  <c r="F41" i="9"/>
  <c r="E41" i="9"/>
  <c r="B41" i="9" s="1"/>
  <c r="H40" i="9"/>
  <c r="G40" i="9"/>
  <c r="E40" i="9" s="1"/>
  <c r="B40" i="9" s="1"/>
  <c r="F40" i="9"/>
  <c r="H39" i="9"/>
  <c r="G39" i="9"/>
  <c r="F39" i="9"/>
  <c r="H38" i="9"/>
  <c r="G38" i="9"/>
  <c r="F38" i="9"/>
  <c r="E38" i="9"/>
  <c r="B38" i="9"/>
  <c r="H37" i="9"/>
  <c r="G37" i="9"/>
  <c r="F37" i="9"/>
  <c r="E37" i="9"/>
  <c r="B37" i="9" s="1"/>
  <c r="H36" i="9"/>
  <c r="G36" i="9"/>
  <c r="E36" i="9" s="1"/>
  <c r="B36" i="9" s="1"/>
  <c r="F36" i="9"/>
  <c r="H35" i="9"/>
  <c r="G35" i="9"/>
  <c r="E35" i="9" s="1"/>
  <c r="F35" i="9"/>
  <c r="B35" i="9"/>
  <c r="H34" i="9"/>
  <c r="E34" i="9" s="1"/>
  <c r="B34" i="9" s="1"/>
  <c r="G34" i="9"/>
  <c r="F34" i="9"/>
  <c r="H33" i="9"/>
  <c r="G33" i="9"/>
  <c r="F33" i="9"/>
  <c r="E33" i="9"/>
  <c r="H32" i="9"/>
  <c r="G32" i="9"/>
  <c r="E32" i="9" s="1"/>
  <c r="B32" i="9" s="1"/>
  <c r="F32" i="9"/>
  <c r="H31" i="9"/>
  <c r="G31" i="9"/>
  <c r="F31" i="9"/>
  <c r="H30" i="9"/>
  <c r="G30" i="9"/>
  <c r="F30" i="9"/>
  <c r="E30" i="9"/>
  <c r="B30" i="9"/>
  <c r="H29" i="9"/>
  <c r="G29" i="9"/>
  <c r="F29" i="9"/>
  <c r="E29" i="9"/>
  <c r="B29" i="9" s="1"/>
  <c r="H28" i="9"/>
  <c r="G28" i="9"/>
  <c r="E28" i="9" s="1"/>
  <c r="B28" i="9" s="1"/>
  <c r="F28" i="9"/>
  <c r="H27" i="9"/>
  <c r="G27" i="9"/>
  <c r="E27" i="9" s="1"/>
  <c r="F27" i="9"/>
  <c r="B27" i="9"/>
  <c r="H26" i="9"/>
  <c r="E26" i="9" s="1"/>
  <c r="B26" i="9" s="1"/>
  <c r="G26" i="9"/>
  <c r="F26" i="9"/>
  <c r="H25" i="9"/>
  <c r="G25" i="9"/>
  <c r="F25" i="9"/>
  <c r="E25" i="9"/>
  <c r="F24" i="9"/>
  <c r="F4" i="9"/>
  <c r="O3" i="9"/>
  <c r="G296" i="9" s="1"/>
  <c r="I3" i="9"/>
  <c r="H3" i="9"/>
  <c r="G3" i="9"/>
  <c r="D104" i="8"/>
  <c r="D97" i="8"/>
  <c r="D92" i="8"/>
  <c r="D87" i="8"/>
  <c r="D82" i="8"/>
  <c r="D77" i="8"/>
  <c r="D72" i="8"/>
  <c r="D67" i="8"/>
  <c r="D62" i="8"/>
  <c r="D57" i="8"/>
  <c r="D52" i="8"/>
  <c r="D51" i="8"/>
  <c r="D46" i="8"/>
  <c r="D45" i="8" s="1"/>
  <c r="C1622" i="1" s="1"/>
  <c r="G1622" i="1" s="1"/>
  <c r="D37" i="8"/>
  <c r="D27" i="8"/>
  <c r="D25" i="8" s="1"/>
  <c r="D18" i="8"/>
  <c r="D8" i="8"/>
  <c r="D6" i="8" s="1"/>
  <c r="E44" i="7"/>
  <c r="I36" i="3" s="1"/>
  <c r="D44" i="7"/>
  <c r="E39" i="7"/>
  <c r="D39" i="7"/>
  <c r="D38" i="7" s="1"/>
  <c r="H35" i="3" s="1"/>
  <c r="E30" i="7"/>
  <c r="D30" i="7"/>
  <c r="D22" i="7" s="1"/>
  <c r="E23" i="7"/>
  <c r="E22" i="7" s="1"/>
  <c r="D23" i="7"/>
  <c r="E14" i="7"/>
  <c r="D14" i="7"/>
  <c r="E7" i="7"/>
  <c r="E6" i="7" s="1"/>
  <c r="D7" i="7"/>
  <c r="D6" i="7" s="1"/>
  <c r="F140" i="6"/>
  <c r="F139" i="6"/>
  <c r="F138" i="6"/>
  <c r="F137" i="6"/>
  <c r="F136" i="6"/>
  <c r="F135" i="6"/>
  <c r="F134" i="6"/>
  <c r="F133" i="6"/>
  <c r="F132" i="6"/>
  <c r="F131" i="6"/>
  <c r="E130" i="6"/>
  <c r="E129" i="6" s="1"/>
  <c r="D1525" i="1" s="1"/>
  <c r="D130" i="6"/>
  <c r="F130" i="6" s="1"/>
  <c r="D129" i="6"/>
  <c r="F128" i="6"/>
  <c r="F127" i="6"/>
  <c r="F126" i="6"/>
  <c r="F125" i="6"/>
  <c r="F124" i="6"/>
  <c r="F123" i="6"/>
  <c r="E122" i="6"/>
  <c r="E114" i="6" s="1"/>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D251" i="5" s="1"/>
  <c r="F276" i="5"/>
  <c r="F275" i="5"/>
  <c r="E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D255"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D536"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0" i="4"/>
  <c r="F489" i="4"/>
  <c r="F488" i="4"/>
  <c r="E488" i="4"/>
  <c r="D488" i="4"/>
  <c r="F487" i="4"/>
  <c r="F486" i="4"/>
  <c r="E485" i="4"/>
  <c r="D485" i="4"/>
  <c r="F484" i="4"/>
  <c r="F483" i="4"/>
  <c r="F482" i="4"/>
  <c r="F481" i="4"/>
  <c r="F480" i="4"/>
  <c r="E480" i="4"/>
  <c r="D480" i="4"/>
  <c r="E479" i="4"/>
  <c r="F478" i="4"/>
  <c r="F477" i="4"/>
  <c r="F476" i="4"/>
  <c r="E476" i="4"/>
  <c r="D476" i="4"/>
  <c r="F475" i="4"/>
  <c r="F474" i="4"/>
  <c r="F473" i="4"/>
  <c r="E473" i="4"/>
  <c r="D473" i="4"/>
  <c r="F472" i="4"/>
  <c r="F471" i="4"/>
  <c r="E470" i="4"/>
  <c r="D470" i="4"/>
  <c r="F469" i="4"/>
  <c r="F468" i="4"/>
  <c r="E467" i="4"/>
  <c r="D467" i="4"/>
  <c r="F467" i="4" s="1"/>
  <c r="E466" i="4"/>
  <c r="D460" i="1"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D431" i="4"/>
  <c r="E428" i="4"/>
  <c r="D428" i="4"/>
  <c r="F428" i="4" s="1"/>
  <c r="F427" i="4"/>
  <c r="E427" i="4"/>
  <c r="E648" i="4" s="1"/>
  <c r="D427" i="4"/>
  <c r="D648" i="4" s="1"/>
  <c r="F648" i="4" s="1"/>
  <c r="E426" i="4"/>
  <c r="D426" i="4"/>
  <c r="F426" i="4" s="1"/>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D362" i="4"/>
  <c r="D361" i="4" s="1"/>
  <c r="F361" i="4" s="1"/>
  <c r="E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E321" i="4"/>
  <c r="D321" i="4"/>
  <c r="F321" i="4" s="1"/>
  <c r="F320" i="4"/>
  <c r="F319" i="4"/>
  <c r="F318" i="4"/>
  <c r="F317" i="4"/>
  <c r="F316" i="4"/>
  <c r="F315" i="4"/>
  <c r="F314" i="4"/>
  <c r="E314" i="4"/>
  <c r="D314" i="4"/>
  <c r="F313" i="4"/>
  <c r="F312" i="4"/>
  <c r="F311" i="4"/>
  <c r="E310" i="4"/>
  <c r="D310" i="4"/>
  <c r="F310" i="4" s="1"/>
  <c r="E309" i="4"/>
  <c r="E308" i="4" s="1"/>
  <c r="F306" i="4"/>
  <c r="F305" i="4"/>
  <c r="F304" i="4"/>
  <c r="F303" i="4"/>
  <c r="F302" i="4"/>
  <c r="F298" i="4"/>
  <c r="E298" i="4"/>
  <c r="D298" i="4"/>
  <c r="F297" i="4"/>
  <c r="E297" i="4"/>
  <c r="D297" i="4"/>
  <c r="F296" i="4"/>
  <c r="F295" i="4"/>
  <c r="F294" i="4"/>
  <c r="F293" i="4"/>
  <c r="F292" i="4"/>
  <c r="F291" i="4"/>
  <c r="F290" i="4"/>
  <c r="F289" i="4"/>
  <c r="E289" i="4"/>
  <c r="D285" i="1" s="1"/>
  <c r="D289" i="4"/>
  <c r="F288" i="4"/>
  <c r="F287" i="4"/>
  <c r="F286" i="4"/>
  <c r="F285" i="4"/>
  <c r="F284" i="4"/>
  <c r="E283" i="4"/>
  <c r="F283" i="4" s="1"/>
  <c r="D283" i="4"/>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E262" i="4" s="1"/>
  <c r="D263" i="4"/>
  <c r="D262" i="4" s="1"/>
  <c r="F262"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F231" i="4"/>
  <c r="E231" i="4"/>
  <c r="D231" i="4"/>
  <c r="D230" i="4" s="1"/>
  <c r="C226" i="1"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E164" i="4" s="1"/>
  <c r="D170" i="4"/>
  <c r="F169" i="4"/>
  <c r="F168" i="4"/>
  <c r="F167" i="4"/>
  <c r="F166" i="4"/>
  <c r="E165" i="4"/>
  <c r="D165" i="4"/>
  <c r="F165" i="4" s="1"/>
  <c r="F163" i="4"/>
  <c r="F162" i="4"/>
  <c r="F161" i="4"/>
  <c r="E160" i="4"/>
  <c r="D160" i="4"/>
  <c r="F159" i="4"/>
  <c r="F158" i="4"/>
  <c r="F157" i="4"/>
  <c r="F156" i="4"/>
  <c r="F155" i="4"/>
  <c r="E154" i="4"/>
  <c r="E153" i="4" s="1"/>
  <c r="D154" i="4"/>
  <c r="D153" i="4" s="1"/>
  <c r="F151" i="4"/>
  <c r="F150" i="4"/>
  <c r="F149" i="4"/>
  <c r="F148" i="4"/>
  <c r="F147" i="4"/>
  <c r="F146" i="4"/>
  <c r="F145" i="4"/>
  <c r="F144" i="4"/>
  <c r="F143" i="4"/>
  <c r="F142" i="4"/>
  <c r="F141" i="4"/>
  <c r="E141" i="4"/>
  <c r="E140" i="4" s="1"/>
  <c r="D141" i="4"/>
  <c r="D140" i="4" s="1"/>
  <c r="F140" i="4" s="1"/>
  <c r="F139" i="4"/>
  <c r="F138" i="4"/>
  <c r="F137" i="4"/>
  <c r="F136" i="4"/>
  <c r="F135" i="4"/>
  <c r="E135" i="4"/>
  <c r="D135" i="4"/>
  <c r="E134" i="4"/>
  <c r="D134" i="4"/>
  <c r="F134" i="4" s="1"/>
  <c r="F133" i="4"/>
  <c r="F132" i="4"/>
  <c r="F131" i="4"/>
  <c r="F130" i="4"/>
  <c r="E129" i="4"/>
  <c r="D129" i="4"/>
  <c r="F129" i="4" s="1"/>
  <c r="F128" i="4"/>
  <c r="F127" i="4"/>
  <c r="F126" i="4"/>
  <c r="E126" i="4"/>
  <c r="E125" i="4" s="1"/>
  <c r="D126" i="4"/>
  <c r="D125" i="4"/>
  <c r="F125" i="4" s="1"/>
  <c r="F124" i="4"/>
  <c r="F123" i="4"/>
  <c r="F122" i="4"/>
  <c r="F121" i="4"/>
  <c r="F120" i="4"/>
  <c r="E120" i="4"/>
  <c r="D120" i="4"/>
  <c r="F119" i="4"/>
  <c r="F118" i="4"/>
  <c r="F117" i="4"/>
  <c r="F116" i="4"/>
  <c r="F115" i="4"/>
  <c r="F114" i="4"/>
  <c r="F113" i="4"/>
  <c r="E112" i="4"/>
  <c r="E106" i="4" s="1"/>
  <c r="D102" i="1" s="1"/>
  <c r="D112" i="4"/>
  <c r="F111" i="4"/>
  <c r="F110" i="4"/>
  <c r="F109" i="4"/>
  <c r="F108" i="4"/>
  <c r="E107" i="4"/>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2" i="4" s="1"/>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E53" i="4"/>
  <c r="D53" i="4"/>
  <c r="F53" i="4" s="1"/>
  <c r="F52" i="4"/>
  <c r="F51" i="4"/>
  <c r="F50" i="4"/>
  <c r="E50" i="4"/>
  <c r="D50" i="4"/>
  <c r="F48" i="4"/>
  <c r="F47" i="4"/>
  <c r="F46" i="4"/>
  <c r="F45" i="4"/>
  <c r="F44" i="4"/>
  <c r="E44" i="4"/>
  <c r="D44" i="4"/>
  <c r="F43" i="4"/>
  <c r="E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E7" i="4"/>
  <c r="I41" i="3"/>
  <c r="G41" i="3"/>
  <c r="B41" i="3"/>
  <c r="I40" i="3"/>
  <c r="G40" i="3"/>
  <c r="B40" i="3"/>
  <c r="G39" i="3"/>
  <c r="B39" i="3"/>
  <c r="H38" i="3"/>
  <c r="G38" i="3"/>
  <c r="B38" i="3"/>
  <c r="H36" i="3"/>
  <c r="G36" i="3"/>
  <c r="B36" i="3"/>
  <c r="G35" i="3"/>
  <c r="B35" i="3"/>
  <c r="I34" i="3"/>
  <c r="H34" i="3"/>
  <c r="G34" i="3"/>
  <c r="B34" i="3"/>
  <c r="G33" i="3"/>
  <c r="B33" i="3"/>
  <c r="G31" i="3"/>
  <c r="B31" i="3"/>
  <c r="I30" i="3"/>
  <c r="G30" i="3"/>
  <c r="B30" i="3"/>
  <c r="I29" i="3"/>
  <c r="H29" i="3"/>
  <c r="G29" i="3"/>
  <c r="B29" i="3"/>
  <c r="I28" i="3"/>
  <c r="G28" i="3"/>
  <c r="B28" i="3"/>
  <c r="I27" i="3"/>
  <c r="G27" i="3"/>
  <c r="B27" i="3"/>
  <c r="H25"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G1684" i="1"/>
  <c r="C1684" i="1"/>
  <c r="H1684" i="1" s="1"/>
  <c r="C1683" i="1"/>
  <c r="H1683" i="1" s="1"/>
  <c r="H1682" i="1"/>
  <c r="C1682" i="1"/>
  <c r="G1682" i="1" s="1"/>
  <c r="H1681" i="1"/>
  <c r="G1681" i="1"/>
  <c r="C1681" i="1"/>
  <c r="C1680" i="1"/>
  <c r="C1679" i="1"/>
  <c r="H1678" i="1"/>
  <c r="G1678" i="1"/>
  <c r="C1678" i="1"/>
  <c r="G1677" i="1"/>
  <c r="C1677" i="1"/>
  <c r="H1677" i="1" s="1"/>
  <c r="C1676" i="1"/>
  <c r="H1676" i="1" s="1"/>
  <c r="C1675" i="1"/>
  <c r="H1675" i="1" s="1"/>
  <c r="H1674" i="1"/>
  <c r="C1674" i="1"/>
  <c r="G1674" i="1" s="1"/>
  <c r="H1673" i="1"/>
  <c r="G1673" i="1"/>
  <c r="C1673" i="1"/>
  <c r="C1672" i="1"/>
  <c r="C1671" i="1"/>
  <c r="H1670" i="1"/>
  <c r="G1670" i="1"/>
  <c r="C1670" i="1"/>
  <c r="G1669" i="1"/>
  <c r="C1669" i="1"/>
  <c r="H1669" i="1" s="1"/>
  <c r="C1668" i="1"/>
  <c r="H1668" i="1" s="1"/>
  <c r="C1667" i="1"/>
  <c r="H1667" i="1" s="1"/>
  <c r="H1666" i="1"/>
  <c r="C1666" i="1"/>
  <c r="G1666" i="1" s="1"/>
  <c r="H1665" i="1"/>
  <c r="G1665" i="1"/>
  <c r="C1665" i="1"/>
  <c r="C1664" i="1"/>
  <c r="C1663" i="1"/>
  <c r="H1662" i="1"/>
  <c r="G1662" i="1"/>
  <c r="C1662" i="1"/>
  <c r="G1661" i="1"/>
  <c r="C1661" i="1"/>
  <c r="H1661" i="1" s="1"/>
  <c r="G1660" i="1"/>
  <c r="C1660" i="1"/>
  <c r="H1660" i="1" s="1"/>
  <c r="C1659" i="1"/>
  <c r="H1659" i="1" s="1"/>
  <c r="H1658" i="1"/>
  <c r="C1658" i="1"/>
  <c r="G1658" i="1" s="1"/>
  <c r="H1657" i="1"/>
  <c r="G1657" i="1"/>
  <c r="C1657" i="1"/>
  <c r="C1656" i="1"/>
  <c r="C1655" i="1"/>
  <c r="H1654" i="1"/>
  <c r="G1654" i="1"/>
  <c r="C1654" i="1"/>
  <c r="G1653" i="1"/>
  <c r="C1653" i="1"/>
  <c r="H1653" i="1" s="1"/>
  <c r="G1652" i="1"/>
  <c r="C1652" i="1"/>
  <c r="H1652" i="1" s="1"/>
  <c r="C1651" i="1"/>
  <c r="H1651" i="1" s="1"/>
  <c r="H1650" i="1"/>
  <c r="C1650" i="1"/>
  <c r="G1650" i="1" s="1"/>
  <c r="H1649" i="1"/>
  <c r="G1649" i="1"/>
  <c r="C1649" i="1"/>
  <c r="C1648" i="1"/>
  <c r="C1647" i="1"/>
  <c r="H1646" i="1"/>
  <c r="G1646" i="1"/>
  <c r="C1646" i="1"/>
  <c r="G1645" i="1"/>
  <c r="C1645" i="1"/>
  <c r="H1645" i="1" s="1"/>
  <c r="G1644" i="1"/>
  <c r="C1644" i="1"/>
  <c r="H1644" i="1" s="1"/>
  <c r="H1643" i="1"/>
  <c r="C1643" i="1"/>
  <c r="G1643" i="1" s="1"/>
  <c r="H1642" i="1"/>
  <c r="C1642" i="1"/>
  <c r="G1642" i="1" s="1"/>
  <c r="H1641" i="1"/>
  <c r="G1641" i="1"/>
  <c r="C1641" i="1"/>
  <c r="C1640" i="1"/>
  <c r="C1639" i="1"/>
  <c r="H1638" i="1"/>
  <c r="G1638" i="1"/>
  <c r="C1638" i="1"/>
  <c r="G1637" i="1"/>
  <c r="C1637" i="1"/>
  <c r="H1637" i="1" s="1"/>
  <c r="G1636" i="1"/>
  <c r="C1636" i="1"/>
  <c r="H1636" i="1" s="1"/>
  <c r="H1635" i="1"/>
  <c r="C1635" i="1"/>
  <c r="G1635" i="1" s="1"/>
  <c r="H1634" i="1"/>
  <c r="C1634" i="1"/>
  <c r="G1634" i="1" s="1"/>
  <c r="H1633" i="1"/>
  <c r="G1633" i="1"/>
  <c r="C1633" i="1"/>
  <c r="C1632" i="1"/>
  <c r="C1631" i="1"/>
  <c r="H1630" i="1"/>
  <c r="G1630" i="1"/>
  <c r="C1630" i="1"/>
  <c r="G1629" i="1"/>
  <c r="C1629" i="1"/>
  <c r="H1629" i="1" s="1"/>
  <c r="G1628" i="1"/>
  <c r="C1628" i="1"/>
  <c r="H1628" i="1" s="1"/>
  <c r="H1627" i="1"/>
  <c r="C1627" i="1"/>
  <c r="G1627" i="1" s="1"/>
  <c r="H1626" i="1"/>
  <c r="C1626" i="1"/>
  <c r="G1626" i="1" s="1"/>
  <c r="H1625" i="1"/>
  <c r="G1625" i="1"/>
  <c r="C1625" i="1"/>
  <c r="C1624" i="1"/>
  <c r="C1623" i="1"/>
  <c r="H1622" i="1"/>
  <c r="G1620" i="1"/>
  <c r="C1620" i="1"/>
  <c r="H1620" i="1" s="1"/>
  <c r="H1619" i="1"/>
  <c r="C1619" i="1"/>
  <c r="G1619" i="1" s="1"/>
  <c r="H1618" i="1"/>
  <c r="C1618" i="1"/>
  <c r="G1618" i="1" s="1"/>
  <c r="H1617" i="1"/>
  <c r="G1617" i="1"/>
  <c r="C1617" i="1"/>
  <c r="C1616" i="1"/>
  <c r="C1615" i="1"/>
  <c r="G1615" i="1" s="1"/>
  <c r="H1614" i="1"/>
  <c r="G1614" i="1"/>
  <c r="C1614" i="1"/>
  <c r="C1613" i="1"/>
  <c r="H1613" i="1" s="1"/>
  <c r="C1612" i="1"/>
  <c r="H1612" i="1" s="1"/>
  <c r="H1611" i="1"/>
  <c r="C1611" i="1"/>
  <c r="G1611" i="1" s="1"/>
  <c r="C1610" i="1"/>
  <c r="H1610" i="1" s="1"/>
  <c r="H1609" i="1"/>
  <c r="G1609" i="1"/>
  <c r="C1609" i="1"/>
  <c r="C1608" i="1"/>
  <c r="C1607" i="1"/>
  <c r="H1607" i="1" s="1"/>
  <c r="H1606" i="1"/>
  <c r="G1606" i="1"/>
  <c r="C1606" i="1"/>
  <c r="G1605" i="1"/>
  <c r="C1605" i="1"/>
  <c r="H1605" i="1" s="1"/>
  <c r="C1604" i="1"/>
  <c r="H1604" i="1" s="1"/>
  <c r="H1603" i="1"/>
  <c r="C1603" i="1"/>
  <c r="G1603" i="1" s="1"/>
  <c r="G1602" i="1"/>
  <c r="C1602" i="1"/>
  <c r="H1602" i="1" s="1"/>
  <c r="H1601" i="1"/>
  <c r="G1601" i="1"/>
  <c r="C1601" i="1"/>
  <c r="C1600" i="1"/>
  <c r="C1599" i="1"/>
  <c r="H1599" i="1" s="1"/>
  <c r="H1598" i="1"/>
  <c r="G1598" i="1"/>
  <c r="C1598" i="1"/>
  <c r="C1597" i="1"/>
  <c r="H1597" i="1" s="1"/>
  <c r="C1596" i="1"/>
  <c r="H1596" i="1" s="1"/>
  <c r="H1595" i="1"/>
  <c r="C1595" i="1"/>
  <c r="G1595" i="1" s="1"/>
  <c r="C1594" i="1"/>
  <c r="H1594" i="1" s="1"/>
  <c r="H1593" i="1"/>
  <c r="G1593" i="1"/>
  <c r="C1593" i="1"/>
  <c r="C1592" i="1"/>
  <c r="C1591" i="1"/>
  <c r="H1591" i="1" s="1"/>
  <c r="H1590" i="1"/>
  <c r="G1590" i="1"/>
  <c r="C1590" i="1"/>
  <c r="G1589" i="1"/>
  <c r="C1589" i="1"/>
  <c r="H1589" i="1" s="1"/>
  <c r="C1588" i="1"/>
  <c r="H1588" i="1" s="1"/>
  <c r="H1587" i="1"/>
  <c r="C1587" i="1"/>
  <c r="G1587" i="1" s="1"/>
  <c r="G1586" i="1"/>
  <c r="C1586" i="1"/>
  <c r="H1586" i="1" s="1"/>
  <c r="H1585" i="1"/>
  <c r="G1585" i="1"/>
  <c r="C1585" i="1"/>
  <c r="C1584" i="1"/>
  <c r="C1583" i="1"/>
  <c r="H1582" i="1"/>
  <c r="G1582" i="1"/>
  <c r="C1582" i="1"/>
  <c r="D1581" i="1"/>
  <c r="C1581" i="1"/>
  <c r="J1581" i="1" s="1"/>
  <c r="G1580" i="1"/>
  <c r="D1580" i="1"/>
  <c r="C1580" i="1"/>
  <c r="D1579" i="1"/>
  <c r="C1579" i="1"/>
  <c r="J1578" i="1"/>
  <c r="I1578" i="1"/>
  <c r="H1578" i="1"/>
  <c r="G1578" i="1"/>
  <c r="D1578" i="1"/>
  <c r="C1578" i="1"/>
  <c r="D1577" i="1"/>
  <c r="C1577" i="1"/>
  <c r="H1577" i="1" s="1"/>
  <c r="J1576" i="1"/>
  <c r="D1576" i="1"/>
  <c r="C1576" i="1"/>
  <c r="J1575" i="1"/>
  <c r="H1575" i="1"/>
  <c r="G1575" i="1"/>
  <c r="I1575" i="1" s="1"/>
  <c r="D1575" i="1"/>
  <c r="C1575" i="1"/>
  <c r="G1574" i="1"/>
  <c r="D1574" i="1"/>
  <c r="C1574" i="1"/>
  <c r="G1573" i="1"/>
  <c r="D1573" i="1"/>
  <c r="C1573" i="1"/>
  <c r="H1572" i="1"/>
  <c r="G1572" i="1"/>
  <c r="D1572" i="1"/>
  <c r="C1572" i="1"/>
  <c r="C1571" i="1"/>
  <c r="D1570" i="1"/>
  <c r="C1570" i="1"/>
  <c r="J1569" i="1"/>
  <c r="H1569" i="1"/>
  <c r="G1569" i="1"/>
  <c r="I1569" i="1" s="1"/>
  <c r="D1569" i="1"/>
  <c r="C1569" i="1"/>
  <c r="D1568" i="1"/>
  <c r="C1568" i="1"/>
  <c r="J1568" i="1" s="1"/>
  <c r="G1567" i="1"/>
  <c r="D1567" i="1"/>
  <c r="C1567" i="1"/>
  <c r="D1566" i="1"/>
  <c r="C1566" i="1"/>
  <c r="J1565" i="1"/>
  <c r="I1565" i="1"/>
  <c r="H1565" i="1"/>
  <c r="G1565" i="1"/>
  <c r="D1565" i="1"/>
  <c r="C1565" i="1"/>
  <c r="G1564" i="1"/>
  <c r="D1564" i="1"/>
  <c r="H1564" i="1" s="1"/>
  <c r="C1564" i="1"/>
  <c r="D1563" i="1"/>
  <c r="C1563" i="1"/>
  <c r="J1562" i="1"/>
  <c r="H1562" i="1"/>
  <c r="G1562" i="1"/>
  <c r="I1562" i="1" s="1"/>
  <c r="D1562" i="1"/>
  <c r="C1562" i="1"/>
  <c r="G1561" i="1"/>
  <c r="D1561" i="1"/>
  <c r="C1561" i="1"/>
  <c r="G1560" i="1"/>
  <c r="D1560" i="1"/>
  <c r="C1560" i="1"/>
  <c r="D1559" i="1"/>
  <c r="C1559" i="1"/>
  <c r="J1558" i="1"/>
  <c r="I1558" i="1"/>
  <c r="H1558" i="1"/>
  <c r="G1558" i="1"/>
  <c r="D1558" i="1"/>
  <c r="C1558" i="1"/>
  <c r="D1557" i="1"/>
  <c r="C1557" i="1"/>
  <c r="D1556" i="1"/>
  <c r="C1556" i="1"/>
  <c r="G1555" i="1"/>
  <c r="D1555" i="1"/>
  <c r="C1555" i="1"/>
  <c r="H1555" i="1" s="1"/>
  <c r="G1554" i="1"/>
  <c r="D1554" i="1"/>
  <c r="C1554" i="1"/>
  <c r="D1553" i="1"/>
  <c r="C1553" i="1"/>
  <c r="J1552" i="1"/>
  <c r="I1552" i="1"/>
  <c r="H1552" i="1"/>
  <c r="G1552" i="1"/>
  <c r="D1552" i="1"/>
  <c r="C1552" i="1"/>
  <c r="D1551" i="1"/>
  <c r="C1551" i="1"/>
  <c r="D1550" i="1"/>
  <c r="C1550" i="1"/>
  <c r="D1549" i="1"/>
  <c r="C1549" i="1"/>
  <c r="J1548" i="1"/>
  <c r="H1548" i="1"/>
  <c r="G1548" i="1"/>
  <c r="I1548" i="1" s="1"/>
  <c r="D1548" i="1"/>
  <c r="C1548" i="1"/>
  <c r="G1547" i="1"/>
  <c r="D1547" i="1"/>
  <c r="H1547" i="1" s="1"/>
  <c r="C1547" i="1"/>
  <c r="D1546" i="1"/>
  <c r="C1546" i="1"/>
  <c r="J1545" i="1"/>
  <c r="H1545" i="1"/>
  <c r="I1545" i="1" s="1"/>
  <c r="G1545" i="1"/>
  <c r="D1545" i="1"/>
  <c r="C1545" i="1"/>
  <c r="D1544" i="1"/>
  <c r="J1544" i="1" s="1"/>
  <c r="C1544" i="1"/>
  <c r="D1543" i="1"/>
  <c r="C1543" i="1"/>
  <c r="J1543" i="1" s="1"/>
  <c r="D1542" i="1"/>
  <c r="C1542" i="1"/>
  <c r="J1541" i="1"/>
  <c r="H1541" i="1"/>
  <c r="G1541" i="1"/>
  <c r="I1541" i="1" s="1"/>
  <c r="D1541" i="1"/>
  <c r="C1541" i="1"/>
  <c r="G1540" i="1"/>
  <c r="D1540" i="1"/>
  <c r="H1540" i="1" s="1"/>
  <c r="C1540" i="1"/>
  <c r="G1536" i="1"/>
  <c r="D1536" i="1"/>
  <c r="C1536" i="1"/>
  <c r="H1536" i="1" s="1"/>
  <c r="H1535" i="1"/>
  <c r="G1535" i="1"/>
  <c r="D1535" i="1"/>
  <c r="C1535" i="1"/>
  <c r="G1534" i="1"/>
  <c r="D1534" i="1"/>
  <c r="C1534" i="1"/>
  <c r="H1534" i="1" s="1"/>
  <c r="H1533" i="1"/>
  <c r="G1533" i="1"/>
  <c r="D1533" i="1"/>
  <c r="C1533" i="1"/>
  <c r="G1532" i="1"/>
  <c r="D1532" i="1"/>
  <c r="C1532" i="1"/>
  <c r="H1532" i="1" s="1"/>
  <c r="H1531" i="1"/>
  <c r="G1531" i="1"/>
  <c r="D1531" i="1"/>
  <c r="C1531" i="1"/>
  <c r="G1530" i="1"/>
  <c r="D1530" i="1"/>
  <c r="C1530" i="1"/>
  <c r="H1530" i="1" s="1"/>
  <c r="H1529" i="1"/>
  <c r="G1529" i="1"/>
  <c r="D1529" i="1"/>
  <c r="C1529" i="1"/>
  <c r="G1528" i="1"/>
  <c r="D1528" i="1"/>
  <c r="C1528" i="1"/>
  <c r="H1528" i="1" s="1"/>
  <c r="H1527" i="1"/>
  <c r="G1527" i="1"/>
  <c r="D1527" i="1"/>
  <c r="C1527" i="1"/>
  <c r="G1526" i="1"/>
  <c r="D1526" i="1"/>
  <c r="C1526" i="1"/>
  <c r="H1526" i="1" s="1"/>
  <c r="C1525" i="1"/>
  <c r="G1524" i="1"/>
  <c r="D1524" i="1"/>
  <c r="C1524" i="1"/>
  <c r="H1524" i="1" s="1"/>
  <c r="H1523" i="1"/>
  <c r="G1523" i="1"/>
  <c r="D1523" i="1"/>
  <c r="C1523" i="1"/>
  <c r="G1522" i="1"/>
  <c r="D1522" i="1"/>
  <c r="C1522" i="1"/>
  <c r="H1522" i="1" s="1"/>
  <c r="H1521" i="1"/>
  <c r="G1521" i="1"/>
  <c r="D1521" i="1"/>
  <c r="C1521" i="1"/>
  <c r="G1520" i="1"/>
  <c r="D1520" i="1"/>
  <c r="C1520" i="1"/>
  <c r="H1520" i="1" s="1"/>
  <c r="H1519" i="1"/>
  <c r="G1519" i="1"/>
  <c r="D1519" i="1"/>
  <c r="C1519" i="1"/>
  <c r="G1518" i="1"/>
  <c r="D1518" i="1"/>
  <c r="C1518" i="1"/>
  <c r="H1518" i="1" s="1"/>
  <c r="H1517" i="1"/>
  <c r="G1517" i="1"/>
  <c r="D1517" i="1"/>
  <c r="C1517" i="1"/>
  <c r="G1516" i="1"/>
  <c r="D1516" i="1"/>
  <c r="C1516" i="1"/>
  <c r="H1516" i="1" s="1"/>
  <c r="H1515" i="1"/>
  <c r="G1515" i="1"/>
  <c r="D1515" i="1"/>
  <c r="C1515" i="1"/>
  <c r="G1514" i="1"/>
  <c r="D1514" i="1"/>
  <c r="C1514" i="1"/>
  <c r="H1514" i="1" s="1"/>
  <c r="H1513" i="1"/>
  <c r="G1513" i="1"/>
  <c r="D1513" i="1"/>
  <c r="C1513" i="1"/>
  <c r="G1512" i="1"/>
  <c r="D1512" i="1"/>
  <c r="C1512" i="1"/>
  <c r="H1512" i="1" s="1"/>
  <c r="H1511" i="1"/>
  <c r="G1511" i="1"/>
  <c r="D1511" i="1"/>
  <c r="C1511" i="1"/>
  <c r="D1510" i="1"/>
  <c r="H1509" i="1"/>
  <c r="G1509" i="1"/>
  <c r="D1509" i="1"/>
  <c r="C1509" i="1"/>
  <c r="G1508" i="1"/>
  <c r="D1508" i="1"/>
  <c r="C1508" i="1"/>
  <c r="H1508" i="1" s="1"/>
  <c r="H1507" i="1"/>
  <c r="G1507" i="1"/>
  <c r="D1507" i="1"/>
  <c r="C1507" i="1"/>
  <c r="G1506" i="1"/>
  <c r="D1506" i="1"/>
  <c r="C1506" i="1"/>
  <c r="H1506" i="1" s="1"/>
  <c r="H1505" i="1"/>
  <c r="G1505" i="1"/>
  <c r="D1505" i="1"/>
  <c r="C1505" i="1"/>
  <c r="G1504" i="1"/>
  <c r="D1504" i="1"/>
  <c r="C1504" i="1"/>
  <c r="H1504" i="1" s="1"/>
  <c r="H1503" i="1"/>
  <c r="G1503" i="1"/>
  <c r="D1503" i="1"/>
  <c r="C1503" i="1"/>
  <c r="G1502" i="1"/>
  <c r="D1502" i="1"/>
  <c r="C1502" i="1"/>
  <c r="H1502" i="1" s="1"/>
  <c r="H1501" i="1"/>
  <c r="G1501" i="1"/>
  <c r="D1501" i="1"/>
  <c r="C1501" i="1"/>
  <c r="G1500" i="1"/>
  <c r="D1500" i="1"/>
  <c r="C1500" i="1"/>
  <c r="H1500" i="1" s="1"/>
  <c r="H1499" i="1"/>
  <c r="G1499" i="1"/>
  <c r="D1499" i="1"/>
  <c r="C1499" i="1"/>
  <c r="G1498" i="1"/>
  <c r="D1498" i="1"/>
  <c r="C1498" i="1"/>
  <c r="H1498" i="1" s="1"/>
  <c r="H1497" i="1"/>
  <c r="G1497" i="1"/>
  <c r="D1497" i="1"/>
  <c r="C1497" i="1"/>
  <c r="G1496" i="1"/>
  <c r="D1496" i="1"/>
  <c r="C1496" i="1"/>
  <c r="H1496" i="1" s="1"/>
  <c r="H1495" i="1"/>
  <c r="G1495" i="1"/>
  <c r="D1495" i="1"/>
  <c r="C1495" i="1"/>
  <c r="G1494" i="1"/>
  <c r="D1494" i="1"/>
  <c r="C1494" i="1"/>
  <c r="H1494" i="1" s="1"/>
  <c r="H1493" i="1"/>
  <c r="G1493" i="1"/>
  <c r="D1493" i="1"/>
  <c r="C1493" i="1"/>
  <c r="G1492" i="1"/>
  <c r="D1492" i="1"/>
  <c r="C1492" i="1"/>
  <c r="H1492" i="1" s="1"/>
  <c r="H1491" i="1"/>
  <c r="G1491" i="1"/>
  <c r="D1491" i="1"/>
  <c r="C1491" i="1"/>
  <c r="G1490" i="1"/>
  <c r="D1490" i="1"/>
  <c r="C1490" i="1"/>
  <c r="H1490" i="1" s="1"/>
  <c r="H1489" i="1"/>
  <c r="G1489" i="1"/>
  <c r="D1489" i="1"/>
  <c r="C1489" i="1"/>
  <c r="G1488" i="1"/>
  <c r="D1488" i="1"/>
  <c r="C1488" i="1"/>
  <c r="H1488" i="1" s="1"/>
  <c r="H1487" i="1"/>
  <c r="G1487" i="1"/>
  <c r="D1487" i="1"/>
  <c r="C1487" i="1"/>
  <c r="G1486" i="1"/>
  <c r="D1486" i="1"/>
  <c r="C1486" i="1"/>
  <c r="H1486" i="1" s="1"/>
  <c r="H1485" i="1"/>
  <c r="G1485" i="1"/>
  <c r="D1485" i="1"/>
  <c r="C1485" i="1"/>
  <c r="G1484" i="1"/>
  <c r="D1484" i="1"/>
  <c r="C1484" i="1"/>
  <c r="H1484" i="1" s="1"/>
  <c r="H1483" i="1"/>
  <c r="G1483" i="1"/>
  <c r="D1483" i="1"/>
  <c r="C1483" i="1"/>
  <c r="G1482" i="1"/>
  <c r="D1482" i="1"/>
  <c r="C1482" i="1"/>
  <c r="H1482" i="1" s="1"/>
  <c r="H1481" i="1"/>
  <c r="G1481" i="1"/>
  <c r="D1481" i="1"/>
  <c r="C1481" i="1"/>
  <c r="G1480" i="1"/>
  <c r="D1480" i="1"/>
  <c r="C1480" i="1"/>
  <c r="H1480" i="1" s="1"/>
  <c r="H1479" i="1"/>
  <c r="G1479" i="1"/>
  <c r="D1479" i="1"/>
  <c r="C1479" i="1"/>
  <c r="G1478" i="1"/>
  <c r="D1478" i="1"/>
  <c r="C1478" i="1"/>
  <c r="H1478" i="1" s="1"/>
  <c r="H1477" i="1"/>
  <c r="G1477" i="1"/>
  <c r="D1477" i="1"/>
  <c r="C1477" i="1"/>
  <c r="G1476" i="1"/>
  <c r="D1476" i="1"/>
  <c r="C1476" i="1"/>
  <c r="H1476" i="1" s="1"/>
  <c r="H1475" i="1"/>
  <c r="G1475" i="1"/>
  <c r="D1475" i="1"/>
  <c r="C1475" i="1"/>
  <c r="G1474" i="1"/>
  <c r="D1474" i="1"/>
  <c r="C1474" i="1"/>
  <c r="H1474" i="1" s="1"/>
  <c r="H1473" i="1"/>
  <c r="G1473" i="1"/>
  <c r="D1473" i="1"/>
  <c r="C1473" i="1"/>
  <c r="G1472" i="1"/>
  <c r="D1472" i="1"/>
  <c r="C1472" i="1"/>
  <c r="H1472" i="1" s="1"/>
  <c r="H1471" i="1"/>
  <c r="G1471" i="1"/>
  <c r="D1471" i="1"/>
  <c r="C1471" i="1"/>
  <c r="G1470" i="1"/>
  <c r="D1470" i="1"/>
  <c r="C1470" i="1"/>
  <c r="H1470" i="1" s="1"/>
  <c r="H1469" i="1"/>
  <c r="G1469" i="1"/>
  <c r="D1469" i="1"/>
  <c r="C1469" i="1"/>
  <c r="G1468" i="1"/>
  <c r="D1468" i="1"/>
  <c r="C1468" i="1"/>
  <c r="H1468" i="1" s="1"/>
  <c r="H1467" i="1"/>
  <c r="G1467" i="1"/>
  <c r="D1467" i="1"/>
  <c r="C1467" i="1"/>
  <c r="G1466" i="1"/>
  <c r="D1466" i="1"/>
  <c r="C1466" i="1"/>
  <c r="H1466" i="1" s="1"/>
  <c r="H1465" i="1"/>
  <c r="G1465" i="1"/>
  <c r="D1465" i="1"/>
  <c r="C1465" i="1"/>
  <c r="G1464" i="1"/>
  <c r="D1464" i="1"/>
  <c r="C1464" i="1"/>
  <c r="H1464" i="1" s="1"/>
  <c r="H1463" i="1"/>
  <c r="G1463" i="1"/>
  <c r="D1463" i="1"/>
  <c r="C1463" i="1"/>
  <c r="G1462" i="1"/>
  <c r="D1462" i="1"/>
  <c r="C1462" i="1"/>
  <c r="H1462" i="1" s="1"/>
  <c r="H1461" i="1"/>
  <c r="G1461" i="1"/>
  <c r="D1461" i="1"/>
  <c r="C1461" i="1"/>
  <c r="G1460" i="1"/>
  <c r="D1460" i="1"/>
  <c r="C1460" i="1"/>
  <c r="H1460" i="1" s="1"/>
  <c r="H1459" i="1"/>
  <c r="G1459" i="1"/>
  <c r="D1459" i="1"/>
  <c r="C1459" i="1"/>
  <c r="G1458" i="1"/>
  <c r="D1458" i="1"/>
  <c r="C1458" i="1"/>
  <c r="H1458" i="1" s="1"/>
  <c r="H1457" i="1"/>
  <c r="G1457" i="1"/>
  <c r="D1457" i="1"/>
  <c r="C1457" i="1"/>
  <c r="G1456" i="1"/>
  <c r="D1456" i="1"/>
  <c r="C1456" i="1"/>
  <c r="H1456" i="1" s="1"/>
  <c r="H1455" i="1"/>
  <c r="G1455" i="1"/>
  <c r="D1455" i="1"/>
  <c r="C1455" i="1"/>
  <c r="G1454" i="1"/>
  <c r="D1454" i="1"/>
  <c r="C1454" i="1"/>
  <c r="H1454" i="1" s="1"/>
  <c r="H1453" i="1"/>
  <c r="G1453" i="1"/>
  <c r="D1453" i="1"/>
  <c r="C1453" i="1"/>
  <c r="G1452" i="1"/>
  <c r="D1452" i="1"/>
  <c r="C1452" i="1"/>
  <c r="H1452" i="1" s="1"/>
  <c r="H1451" i="1"/>
  <c r="G1451" i="1"/>
  <c r="D1451" i="1"/>
  <c r="C1451" i="1"/>
  <c r="G1450" i="1"/>
  <c r="D1450" i="1"/>
  <c r="C1450" i="1"/>
  <c r="H1450" i="1" s="1"/>
  <c r="H1449" i="1"/>
  <c r="G1449" i="1"/>
  <c r="D1449" i="1"/>
  <c r="C1449" i="1"/>
  <c r="G1448" i="1"/>
  <c r="D1448" i="1"/>
  <c r="C1448" i="1"/>
  <c r="H1448" i="1" s="1"/>
  <c r="H1447" i="1"/>
  <c r="G1447" i="1"/>
  <c r="D1447" i="1"/>
  <c r="C1447" i="1"/>
  <c r="G1446" i="1"/>
  <c r="D1446" i="1"/>
  <c r="C1446" i="1"/>
  <c r="H1446" i="1" s="1"/>
  <c r="H1445" i="1"/>
  <c r="G1445" i="1"/>
  <c r="D1445" i="1"/>
  <c r="C1445" i="1"/>
  <c r="G1444" i="1"/>
  <c r="D1444" i="1"/>
  <c r="C1444" i="1"/>
  <c r="H1444" i="1" s="1"/>
  <c r="H1443" i="1"/>
  <c r="G1443" i="1"/>
  <c r="D1443" i="1"/>
  <c r="C1443" i="1"/>
  <c r="G1442" i="1"/>
  <c r="D1442" i="1"/>
  <c r="C1442" i="1"/>
  <c r="H1442" i="1" s="1"/>
  <c r="H1441" i="1"/>
  <c r="G1441" i="1"/>
  <c r="D1441" i="1"/>
  <c r="C1441" i="1"/>
  <c r="G1440" i="1"/>
  <c r="D1440" i="1"/>
  <c r="C1440" i="1"/>
  <c r="H1440" i="1" s="1"/>
  <c r="H1439" i="1"/>
  <c r="G1439" i="1"/>
  <c r="D1439" i="1"/>
  <c r="C1439" i="1"/>
  <c r="G1438" i="1"/>
  <c r="D1438" i="1"/>
  <c r="C1438" i="1"/>
  <c r="H1438" i="1" s="1"/>
  <c r="H1437" i="1"/>
  <c r="G1437" i="1"/>
  <c r="D1437" i="1"/>
  <c r="C1437" i="1"/>
  <c r="G1436" i="1"/>
  <c r="D1436" i="1"/>
  <c r="C1436" i="1"/>
  <c r="H1436" i="1" s="1"/>
  <c r="H1435" i="1"/>
  <c r="G1435" i="1"/>
  <c r="D1435" i="1"/>
  <c r="C1435" i="1"/>
  <c r="G1434" i="1"/>
  <c r="D1434" i="1"/>
  <c r="C1434" i="1"/>
  <c r="H1434" i="1" s="1"/>
  <c r="H1433" i="1"/>
  <c r="G1433" i="1"/>
  <c r="D1433" i="1"/>
  <c r="C1433" i="1"/>
  <c r="G1432" i="1"/>
  <c r="D1432" i="1"/>
  <c r="C1432" i="1"/>
  <c r="H1432" i="1" s="1"/>
  <c r="D1431" i="1"/>
  <c r="G1430" i="1"/>
  <c r="D1430" i="1"/>
  <c r="C1430" i="1"/>
  <c r="H1430" i="1" s="1"/>
  <c r="H1429" i="1"/>
  <c r="G1429" i="1"/>
  <c r="D1429" i="1"/>
  <c r="C1429" i="1"/>
  <c r="G1428" i="1"/>
  <c r="D1428" i="1"/>
  <c r="C1428" i="1"/>
  <c r="H1428" i="1" s="1"/>
  <c r="H1427" i="1"/>
  <c r="G1427" i="1"/>
  <c r="D1427" i="1"/>
  <c r="C1427" i="1"/>
  <c r="G1426" i="1"/>
  <c r="D1426" i="1"/>
  <c r="C1426" i="1"/>
  <c r="H1426" i="1" s="1"/>
  <c r="H1425" i="1"/>
  <c r="G1425" i="1"/>
  <c r="D1425" i="1"/>
  <c r="C1425" i="1"/>
  <c r="G1424" i="1"/>
  <c r="D1424" i="1"/>
  <c r="C1424" i="1"/>
  <c r="H1424" i="1" s="1"/>
  <c r="H1423" i="1"/>
  <c r="G1423" i="1"/>
  <c r="D1423" i="1"/>
  <c r="C1423" i="1"/>
  <c r="G1422" i="1"/>
  <c r="D1422" i="1"/>
  <c r="H1422" i="1" s="1"/>
  <c r="C1422" i="1"/>
  <c r="H1421" i="1"/>
  <c r="G1421" i="1"/>
  <c r="D1421" i="1"/>
  <c r="C1421" i="1"/>
  <c r="G1420" i="1"/>
  <c r="D1420" i="1"/>
  <c r="H1420" i="1" s="1"/>
  <c r="C1420" i="1"/>
  <c r="H1419" i="1"/>
  <c r="G1419" i="1"/>
  <c r="D1419" i="1"/>
  <c r="C1419" i="1"/>
  <c r="G1418" i="1"/>
  <c r="D1418" i="1"/>
  <c r="H1418" i="1" s="1"/>
  <c r="C1418" i="1"/>
  <c r="H1417" i="1"/>
  <c r="G1417" i="1"/>
  <c r="D1417" i="1"/>
  <c r="C1417" i="1"/>
  <c r="G1416" i="1"/>
  <c r="D1416" i="1"/>
  <c r="H1416" i="1" s="1"/>
  <c r="C1416" i="1"/>
  <c r="H1415" i="1"/>
  <c r="G1415" i="1"/>
  <c r="D1415" i="1"/>
  <c r="C1415" i="1"/>
  <c r="G1414" i="1"/>
  <c r="D1414" i="1"/>
  <c r="H1414" i="1" s="1"/>
  <c r="C1414" i="1"/>
  <c r="H1413" i="1"/>
  <c r="G1413" i="1"/>
  <c r="D1413" i="1"/>
  <c r="C1413" i="1"/>
  <c r="G1412" i="1"/>
  <c r="D1412" i="1"/>
  <c r="H1412" i="1" s="1"/>
  <c r="C1412" i="1"/>
  <c r="H1411" i="1"/>
  <c r="G1411" i="1"/>
  <c r="D1411" i="1"/>
  <c r="C1411" i="1"/>
  <c r="G1410" i="1"/>
  <c r="D1410" i="1"/>
  <c r="H1410" i="1" s="1"/>
  <c r="C1410" i="1"/>
  <c r="D1409" i="1"/>
  <c r="G1408" i="1"/>
  <c r="D1408" i="1"/>
  <c r="H1408" i="1" s="1"/>
  <c r="C1408" i="1"/>
  <c r="H1407" i="1"/>
  <c r="G1407" i="1"/>
  <c r="D1407" i="1"/>
  <c r="C1407" i="1"/>
  <c r="G1406" i="1"/>
  <c r="D1406" i="1"/>
  <c r="H1406" i="1" s="1"/>
  <c r="C1406" i="1"/>
  <c r="H1405" i="1"/>
  <c r="G1405" i="1"/>
  <c r="D1405" i="1"/>
  <c r="C1405" i="1"/>
  <c r="G1404" i="1"/>
  <c r="D1404" i="1"/>
  <c r="H1404" i="1" s="1"/>
  <c r="C1404" i="1"/>
  <c r="H1403" i="1"/>
  <c r="G1403" i="1"/>
  <c r="D1403" i="1"/>
  <c r="C1403" i="1"/>
  <c r="G1402" i="1"/>
  <c r="D1402" i="1"/>
  <c r="H1402" i="1" s="1"/>
  <c r="C1402" i="1"/>
  <c r="D1401" i="1"/>
  <c r="G1400" i="1"/>
  <c r="D1400" i="1"/>
  <c r="H1400" i="1" s="1"/>
  <c r="C1400" i="1"/>
  <c r="H1399" i="1"/>
  <c r="G1399" i="1"/>
  <c r="D1399" i="1"/>
  <c r="C1399" i="1"/>
  <c r="G1398" i="1"/>
  <c r="D1398" i="1"/>
  <c r="H1398" i="1" s="1"/>
  <c r="C1398" i="1"/>
  <c r="H1397" i="1"/>
  <c r="G1397" i="1"/>
  <c r="D1397" i="1"/>
  <c r="C1397" i="1"/>
  <c r="G1396" i="1"/>
  <c r="D1396" i="1"/>
  <c r="H1396" i="1" s="1"/>
  <c r="C1396" i="1"/>
  <c r="H1395" i="1"/>
  <c r="G1395" i="1"/>
  <c r="D1395" i="1"/>
  <c r="C1395" i="1"/>
  <c r="G1394" i="1"/>
  <c r="D1394" i="1"/>
  <c r="H1394" i="1" s="1"/>
  <c r="C1394" i="1"/>
  <c r="H1393" i="1"/>
  <c r="G1393" i="1"/>
  <c r="D1393" i="1"/>
  <c r="C1393" i="1"/>
  <c r="G1392" i="1"/>
  <c r="D1392" i="1"/>
  <c r="H1392" i="1" s="1"/>
  <c r="C1392" i="1"/>
  <c r="H1391" i="1"/>
  <c r="G1391" i="1"/>
  <c r="D1391" i="1"/>
  <c r="C1391" i="1"/>
  <c r="G1390" i="1"/>
  <c r="D1390" i="1"/>
  <c r="H1390" i="1" s="1"/>
  <c r="C1390" i="1"/>
  <c r="H1389" i="1"/>
  <c r="G1389" i="1"/>
  <c r="D1389" i="1"/>
  <c r="C1389" i="1"/>
  <c r="G1388" i="1"/>
  <c r="D1388" i="1"/>
  <c r="H1388" i="1" s="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C1259" i="1"/>
  <c r="H1258" i="1"/>
  <c r="G1258" i="1"/>
  <c r="D1258" i="1"/>
  <c r="C1258" i="1"/>
  <c r="H1257" i="1"/>
  <c r="G1257" i="1"/>
  <c r="D1257" i="1"/>
  <c r="C1257" i="1"/>
  <c r="H1256" i="1"/>
  <c r="G1256" i="1"/>
  <c r="D1256" i="1"/>
  <c r="C1256"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D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D305" i="1"/>
  <c r="D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D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525" i="1" l="1"/>
  <c r="G1525" i="1"/>
  <c r="H285" i="1"/>
  <c r="G285" i="1"/>
  <c r="D149" i="1"/>
  <c r="I1564" i="1"/>
  <c r="J1551" i="1"/>
  <c r="J1557" i="1"/>
  <c r="I1567" i="1"/>
  <c r="H1592" i="1"/>
  <c r="G1592" i="1"/>
  <c r="H1608" i="1"/>
  <c r="G1608" i="1"/>
  <c r="H1624" i="1"/>
  <c r="G1624" i="1"/>
  <c r="H1632" i="1"/>
  <c r="G1632" i="1"/>
  <c r="H1640" i="1"/>
  <c r="G1640" i="1"/>
  <c r="H1648" i="1"/>
  <c r="G1648" i="1"/>
  <c r="F112" i="4"/>
  <c r="E373" i="4"/>
  <c r="F374" i="4"/>
  <c r="H1542" i="1"/>
  <c r="G1542" i="1"/>
  <c r="I1542" i="1" s="1"/>
  <c r="C102" i="1"/>
  <c r="G1544" i="1"/>
  <c r="G1551" i="1"/>
  <c r="G1557" i="1"/>
  <c r="I1557" i="1" s="1"/>
  <c r="J1561" i="1"/>
  <c r="H1566" i="1"/>
  <c r="G1566" i="1"/>
  <c r="J1574" i="1"/>
  <c r="H1579" i="1"/>
  <c r="G1579" i="1"/>
  <c r="I1579" i="1" s="1"/>
  <c r="G1583" i="1"/>
  <c r="G1596" i="1"/>
  <c r="G1599" i="1"/>
  <c r="G1612" i="1"/>
  <c r="H1615" i="1"/>
  <c r="F160" i="4"/>
  <c r="E230" i="4"/>
  <c r="D226" i="1" s="1"/>
  <c r="H226" i="1" s="1"/>
  <c r="E430" i="4"/>
  <c r="F536" i="4"/>
  <c r="F603" i="4"/>
  <c r="D597" i="4"/>
  <c r="H314" i="9"/>
  <c r="E88" i="5"/>
  <c r="D1093" i="1" s="1"/>
  <c r="H1549" i="1"/>
  <c r="G1549" i="1"/>
  <c r="I1554" i="1"/>
  <c r="F230" i="4"/>
  <c r="F13" i="6"/>
  <c r="D5" i="6"/>
  <c r="D108" i="1"/>
  <c r="J1542" i="1"/>
  <c r="H1544" i="1"/>
  <c r="H1551" i="1"/>
  <c r="H1553" i="1"/>
  <c r="G1553" i="1"/>
  <c r="H1557" i="1"/>
  <c r="H1559" i="1"/>
  <c r="G1559" i="1"/>
  <c r="I1559" i="1" s="1"/>
  <c r="G1568" i="1"/>
  <c r="G1577" i="1"/>
  <c r="G1581" i="1"/>
  <c r="H1583" i="1"/>
  <c r="H1616" i="1"/>
  <c r="G1616" i="1"/>
  <c r="H1679" i="1"/>
  <c r="G1679" i="1"/>
  <c r="D49" i="4"/>
  <c r="H24" i="9"/>
  <c r="G24" i="9"/>
  <c r="E24" i="9" s="1"/>
  <c r="F153" i="4"/>
  <c r="F237" i="5"/>
  <c r="D219" i="5"/>
  <c r="E255" i="5"/>
  <c r="D1259" i="1" s="1"/>
  <c r="F256" i="5"/>
  <c r="D5" i="7"/>
  <c r="C1539" i="1"/>
  <c r="H1546" i="1"/>
  <c r="G1546" i="1"/>
  <c r="I1546" i="1" s="1"/>
  <c r="J1549" i="1"/>
  <c r="H1568" i="1"/>
  <c r="H1570" i="1"/>
  <c r="G1570" i="1"/>
  <c r="I1570" i="1" s="1"/>
  <c r="H1581" i="1"/>
  <c r="H1584" i="1"/>
  <c r="G1584" i="1"/>
  <c r="H1600" i="1"/>
  <c r="G1600" i="1"/>
  <c r="H1671" i="1"/>
  <c r="G1671" i="1"/>
  <c r="H1680" i="1"/>
  <c r="G1680" i="1"/>
  <c r="D6" i="4"/>
  <c r="F7" i="4"/>
  <c r="F485" i="4"/>
  <c r="D479" i="4"/>
  <c r="D571" i="4"/>
  <c r="D535" i="4" s="1"/>
  <c r="E70" i="5"/>
  <c r="F71" i="5"/>
  <c r="H336" i="9"/>
  <c r="E177" i="5"/>
  <c r="E5" i="7"/>
  <c r="D1539" i="1"/>
  <c r="J1550" i="1"/>
  <c r="H1550" i="1"/>
  <c r="H1561" i="1"/>
  <c r="I1561" i="1" s="1"/>
  <c r="H1563" i="1"/>
  <c r="G1563" i="1"/>
  <c r="J1566" i="1"/>
  <c r="H1574" i="1"/>
  <c r="I1574" i="1" s="1"/>
  <c r="H1576" i="1"/>
  <c r="G1576" i="1"/>
  <c r="I1576" i="1" s="1"/>
  <c r="J1579" i="1"/>
  <c r="G1594" i="1"/>
  <c r="G1597" i="1"/>
  <c r="G1610" i="1"/>
  <c r="G1613" i="1"/>
  <c r="H1663" i="1"/>
  <c r="G1663" i="1"/>
  <c r="H1672" i="1"/>
  <c r="G1672" i="1"/>
  <c r="G1676" i="1"/>
  <c r="E49" i="4"/>
  <c r="D45" i="1" s="1"/>
  <c r="E273" i="4"/>
  <c r="D269" i="1" s="1"/>
  <c r="F470" i="4"/>
  <c r="D466" i="4"/>
  <c r="C49" i="1"/>
  <c r="C305" i="1"/>
  <c r="C569" i="1"/>
  <c r="C1409" i="1"/>
  <c r="G1543" i="1"/>
  <c r="I1543" i="1" s="1"/>
  <c r="J1546" i="1"/>
  <c r="J1553" i="1"/>
  <c r="H1556" i="1"/>
  <c r="G1556" i="1"/>
  <c r="J1559" i="1"/>
  <c r="J1567" i="1"/>
  <c r="H1567" i="1"/>
  <c r="J1580" i="1"/>
  <c r="H1580" i="1"/>
  <c r="I1580" i="1" s="1"/>
  <c r="G1588" i="1"/>
  <c r="G1591" i="1"/>
  <c r="G1604" i="1"/>
  <c r="G1607" i="1"/>
  <c r="H1655" i="1"/>
  <c r="G1655" i="1"/>
  <c r="H1664" i="1"/>
  <c r="G1664" i="1"/>
  <c r="G1668" i="1"/>
  <c r="F170" i="4"/>
  <c r="D221" i="4"/>
  <c r="F222" i="4"/>
  <c r="D273" i="4"/>
  <c r="H1543" i="1"/>
  <c r="J1547" i="1"/>
  <c r="G1550" i="1"/>
  <c r="I1550" i="1" s="1"/>
  <c r="J1554" i="1"/>
  <c r="H1554" i="1"/>
  <c r="J1560" i="1"/>
  <c r="H1560" i="1"/>
  <c r="I1560" i="1" s="1"/>
  <c r="J1564" i="1"/>
  <c r="J1570" i="1"/>
  <c r="J1573" i="1"/>
  <c r="H1573" i="1"/>
  <c r="I1573" i="1" s="1"/>
  <c r="H1623" i="1"/>
  <c r="G1623" i="1"/>
  <c r="H1631" i="1"/>
  <c r="G1631" i="1"/>
  <c r="H1639" i="1"/>
  <c r="G1639" i="1"/>
  <c r="H1647" i="1"/>
  <c r="G1647" i="1"/>
  <c r="H1656" i="1"/>
  <c r="G1656" i="1"/>
  <c r="F58" i="4"/>
  <c r="D164" i="4"/>
  <c r="D152" i="4" s="1"/>
  <c r="D309" i="4"/>
  <c r="G156" i="9"/>
  <c r="E156" i="9" s="1"/>
  <c r="B156" i="9" s="1"/>
  <c r="F607" i="4"/>
  <c r="H315" i="9"/>
  <c r="H316" i="9"/>
  <c r="E147" i="5"/>
  <c r="D1152" i="1" s="1"/>
  <c r="D44" i="8"/>
  <c r="F491" i="4"/>
  <c r="E12" i="5"/>
  <c r="F70" i="5"/>
  <c r="F129" i="6"/>
  <c r="E38" i="7"/>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E309" i="9" s="1"/>
  <c r="B309" i="9" s="1"/>
  <c r="G300" i="9"/>
  <c r="E300" i="9" s="1"/>
  <c r="B300" i="9" s="1"/>
  <c r="I10" i="9"/>
  <c r="G227" i="9"/>
  <c r="E227" i="9" s="1"/>
  <c r="B227" i="9" s="1"/>
  <c r="G223" i="9"/>
  <c r="E223" i="9" s="1"/>
  <c r="B223" i="9" s="1"/>
  <c r="G219" i="9"/>
  <c r="E219" i="9" s="1"/>
  <c r="B219" i="9" s="1"/>
  <c r="G215" i="9"/>
  <c r="E215" i="9" s="1"/>
  <c r="B215" i="9" s="1"/>
  <c r="G211" i="9"/>
  <c r="E211" i="9" s="1"/>
  <c r="B211" i="9" s="1"/>
  <c r="L207" i="9"/>
  <c r="F207" i="9" s="1"/>
  <c r="G180" i="9"/>
  <c r="E180" i="9" s="1"/>
  <c r="B180" i="9" s="1"/>
  <c r="G302" i="9"/>
  <c r="E302" i="9" s="1"/>
  <c r="B302" i="9" s="1"/>
  <c r="G225" i="9"/>
  <c r="E225" i="9" s="1"/>
  <c r="B225" i="9" s="1"/>
  <c r="G221" i="9"/>
  <c r="E221" i="9" s="1"/>
  <c r="B221" i="9" s="1"/>
  <c r="G217" i="9"/>
  <c r="E217" i="9" s="1"/>
  <c r="B217" i="9" s="1"/>
  <c r="G213" i="9"/>
  <c r="E213" i="9" s="1"/>
  <c r="B213" i="9" s="1"/>
  <c r="B33" i="9"/>
  <c r="E39" i="9"/>
  <c r="B39" i="9" s="1"/>
  <c r="B68" i="9"/>
  <c r="D522" i="4"/>
  <c r="F523" i="4"/>
  <c r="E597" i="4"/>
  <c r="D591" i="1" s="1"/>
  <c r="D12" i="5"/>
  <c r="F45" i="5"/>
  <c r="G314" i="9"/>
  <c r="E314" i="9" s="1"/>
  <c r="B314" i="9" s="1"/>
  <c r="D88" i="5"/>
  <c r="F89" i="5"/>
  <c r="E251" i="5"/>
  <c r="D35" i="6"/>
  <c r="F36" i="6"/>
  <c r="B73" i="9"/>
  <c r="E79" i="9"/>
  <c r="B79" i="9" s="1"/>
  <c r="G209" i="9"/>
  <c r="E209" i="9" s="1"/>
  <c r="B209" i="9" s="1"/>
  <c r="F8" i="4"/>
  <c r="F154" i="4"/>
  <c r="F274" i="4"/>
  <c r="E647" i="4"/>
  <c r="D641" i="1" s="1"/>
  <c r="F431" i="4"/>
  <c r="D629" i="4"/>
  <c r="F630" i="4"/>
  <c r="D203" i="5"/>
  <c r="F204" i="5"/>
  <c r="B25" i="9"/>
  <c r="E31" i="9"/>
  <c r="B31" i="9" s="1"/>
  <c r="B60" i="9"/>
  <c r="G1651" i="1"/>
  <c r="G1659" i="1"/>
  <c r="G1667" i="1"/>
  <c r="G1675" i="1"/>
  <c r="G1683" i="1"/>
  <c r="D360" i="4"/>
  <c r="F255" i="5"/>
  <c r="D114" i="6"/>
  <c r="B76" i="9"/>
  <c r="D373" i="4"/>
  <c r="G315" i="9"/>
  <c r="G316" i="9"/>
  <c r="E316" i="9" s="1"/>
  <c r="B316" i="9" s="1"/>
  <c r="D147" i="5"/>
  <c r="D178" i="5"/>
  <c r="F186" i="5"/>
  <c r="F220" i="5"/>
  <c r="E141" i="6"/>
  <c r="B52" i="9"/>
  <c r="B81" i="9"/>
  <c r="E87" i="9"/>
  <c r="B87" i="9" s="1"/>
  <c r="B236" i="9"/>
  <c r="B278" i="9"/>
  <c r="B280" i="9"/>
  <c r="B282" i="9"/>
  <c r="E158" i="9"/>
  <c r="B158" i="9" s="1"/>
  <c r="B230" i="9"/>
  <c r="B232" i="9"/>
  <c r="B234" i="9"/>
  <c r="B252" i="9"/>
  <c r="B304" i="9"/>
  <c r="D647" i="4"/>
  <c r="E142" i="9"/>
  <c r="B142" i="9" s="1"/>
  <c r="E88" i="9"/>
  <c r="B88" i="9" s="1"/>
  <c r="E92" i="9"/>
  <c r="B92" i="9" s="1"/>
  <c r="E108" i="9"/>
  <c r="B108" i="9" s="1"/>
  <c r="F277" i="5"/>
  <c r="B244" i="9"/>
  <c r="B286" i="9"/>
  <c r="B288" i="9"/>
  <c r="B290" i="9"/>
  <c r="F298" i="9"/>
  <c r="E322" i="9"/>
  <c r="B322" i="9" s="1"/>
  <c r="E166" i="9"/>
  <c r="B166" i="9" s="1"/>
  <c r="B262" i="9"/>
  <c r="B264" i="9"/>
  <c r="E296" i="9"/>
  <c r="B296" i="9" s="1"/>
  <c r="E150" i="9"/>
  <c r="B150" i="9" s="1"/>
  <c r="B238" i="9"/>
  <c r="B240" i="9"/>
  <c r="B242" i="9"/>
  <c r="B260" i="9"/>
  <c r="F535" i="4" l="1"/>
  <c r="C529" i="1"/>
  <c r="D299" i="4"/>
  <c r="H18" i="3"/>
  <c r="C148" i="1"/>
  <c r="F147" i="5"/>
  <c r="C1152" i="1"/>
  <c r="H28" i="3"/>
  <c r="F35" i="6"/>
  <c r="C1431" i="1"/>
  <c r="I24" i="3"/>
  <c r="E176" i="5"/>
  <c r="D1180" i="1" s="1"/>
  <c r="D1181" i="1"/>
  <c r="H17" i="3"/>
  <c r="D300" i="4"/>
  <c r="C2" i="1"/>
  <c r="H1539" i="1"/>
  <c r="G1539" i="1"/>
  <c r="I1553" i="1"/>
  <c r="C591" i="1"/>
  <c r="F597" i="4"/>
  <c r="I1566" i="1"/>
  <c r="H149" i="1"/>
  <c r="G149" i="1"/>
  <c r="B24" i="9"/>
  <c r="I1581" i="1"/>
  <c r="C355" i="1"/>
  <c r="E360" i="4"/>
  <c r="D368" i="1"/>
  <c r="E315" i="9"/>
  <c r="B315" i="9" s="1"/>
  <c r="F522" i="4"/>
  <c r="C516" i="1"/>
  <c r="F373" i="4"/>
  <c r="C368" i="1"/>
  <c r="D69" i="5"/>
  <c r="F88" i="5"/>
  <c r="C1093" i="1"/>
  <c r="D430" i="4"/>
  <c r="F228" i="9"/>
  <c r="B228" i="9" s="1"/>
  <c r="E7" i="5"/>
  <c r="D1017" i="1"/>
  <c r="H1409" i="1"/>
  <c r="G1409" i="1"/>
  <c r="D1075" i="1"/>
  <c r="E69" i="5"/>
  <c r="H1259" i="1"/>
  <c r="G1259" i="1"/>
  <c r="F49" i="4"/>
  <c r="C45" i="1"/>
  <c r="I1549" i="1"/>
  <c r="D1255" i="1"/>
  <c r="I25" i="3"/>
  <c r="I31" i="3"/>
  <c r="D1537" i="1"/>
  <c r="G338" i="9"/>
  <c r="E338" i="9" s="1"/>
  <c r="B338" i="9" s="1"/>
  <c r="F203" i="5"/>
  <c r="C1207" i="1"/>
  <c r="D308" i="4"/>
  <c r="D422" i="4" s="1"/>
  <c r="F309" i="4"/>
  <c r="C304" i="1"/>
  <c r="F273" i="4"/>
  <c r="C269" i="1"/>
  <c r="H569" i="1"/>
  <c r="G569" i="1"/>
  <c r="F571" i="4"/>
  <c r="C565" i="1"/>
  <c r="G339" i="9"/>
  <c r="E339" i="9" s="1"/>
  <c r="B339" i="9" s="1"/>
  <c r="F219" i="5"/>
  <c r="C1223" i="1"/>
  <c r="E6" i="4"/>
  <c r="I1568" i="1"/>
  <c r="D424" i="1"/>
  <c r="I1551" i="1"/>
  <c r="G346" i="9"/>
  <c r="E346" i="9" s="1"/>
  <c r="H33" i="3"/>
  <c r="C1538" i="1"/>
  <c r="E152" i="4"/>
  <c r="F152" i="4" s="1"/>
  <c r="K1481" i="9"/>
  <c r="G344" i="9"/>
  <c r="E344" i="9" s="1"/>
  <c r="B344" i="9" s="1"/>
  <c r="I39" i="3"/>
  <c r="C1621" i="1"/>
  <c r="F164" i="4"/>
  <c r="C160" i="1"/>
  <c r="H305" i="1"/>
  <c r="G305" i="1"/>
  <c r="C473" i="1"/>
  <c r="F479" i="4"/>
  <c r="H108" i="1"/>
  <c r="G108" i="1"/>
  <c r="I1544" i="1"/>
  <c r="G226" i="1"/>
  <c r="F251" i="5"/>
  <c r="C623" i="1"/>
  <c r="F629" i="4"/>
  <c r="F12" i="5"/>
  <c r="C1017" i="1"/>
  <c r="G343" i="9"/>
  <c r="E343" i="9" s="1"/>
  <c r="F221" i="4"/>
  <c r="C217" i="1"/>
  <c r="H49" i="1"/>
  <c r="G49" i="1"/>
  <c r="E535" i="4"/>
  <c r="E639" i="4" s="1"/>
  <c r="D633" i="1" s="1"/>
  <c r="G348" i="9"/>
  <c r="E348" i="9" s="1"/>
  <c r="F5" i="6"/>
  <c r="D141" i="6"/>
  <c r="H27" i="3"/>
  <c r="C1401" i="1"/>
  <c r="H102" i="1"/>
  <c r="G102" i="1"/>
  <c r="H19" i="9"/>
  <c r="E19" i="9" s="1"/>
  <c r="B19" i="9" s="1"/>
  <c r="F647" i="4"/>
  <c r="C641" i="1"/>
  <c r="G336" i="9"/>
  <c r="E336" i="9" s="1"/>
  <c r="B336" i="9" s="1"/>
  <c r="F178" i="5"/>
  <c r="D177" i="5"/>
  <c r="C1182" i="1"/>
  <c r="F114" i="6"/>
  <c r="H30" i="3"/>
  <c r="C1510" i="1"/>
  <c r="D7" i="5"/>
  <c r="I35" i="3"/>
  <c r="D1571" i="1"/>
  <c r="F466" i="4"/>
  <c r="C460" i="1"/>
  <c r="I33" i="3"/>
  <c r="D1538" i="1"/>
  <c r="D643" i="4" l="1"/>
  <c r="C417" i="1"/>
  <c r="H623" i="1"/>
  <c r="G623" i="1"/>
  <c r="H460" i="1"/>
  <c r="G460" i="1"/>
  <c r="H1093" i="1"/>
  <c r="G1093" i="1"/>
  <c r="D176" i="5"/>
  <c r="F177" i="5"/>
  <c r="H24" i="3"/>
  <c r="C1181" i="1"/>
  <c r="H160" i="1"/>
  <c r="G160" i="1"/>
  <c r="E418" i="4"/>
  <c r="D413" i="1" s="1"/>
  <c r="D355" i="1"/>
  <c r="E417" i="4"/>
  <c r="D412" i="1" s="1"/>
  <c r="G1571" i="1"/>
  <c r="H1571" i="1"/>
  <c r="B346" i="9"/>
  <c r="E345" i="9"/>
  <c r="I10" i="3" s="1"/>
  <c r="H1255" i="1"/>
  <c r="G1255" i="1"/>
  <c r="F69" i="5"/>
  <c r="H23" i="3"/>
  <c r="C1074" i="1"/>
  <c r="H355" i="1"/>
  <c r="G355" i="1"/>
  <c r="H1431" i="1"/>
  <c r="G1431" i="1"/>
  <c r="I18" i="3"/>
  <c r="D148" i="1"/>
  <c r="H148" i="1" s="1"/>
  <c r="E299" i="4"/>
  <c r="H269" i="1"/>
  <c r="G269" i="1"/>
  <c r="F430" i="4"/>
  <c r="D639" i="4"/>
  <c r="C424" i="1"/>
  <c r="H1182" i="1"/>
  <c r="G1182" i="1"/>
  <c r="H1223" i="1"/>
  <c r="G1223" i="1"/>
  <c r="H9" i="3"/>
  <c r="H1401" i="1"/>
  <c r="G1401" i="1"/>
  <c r="H304" i="1"/>
  <c r="G304" i="1"/>
  <c r="C296" i="1"/>
  <c r="E342" i="9"/>
  <c r="B343" i="9"/>
  <c r="H1621" i="1"/>
  <c r="G1621" i="1"/>
  <c r="H11" i="3"/>
  <c r="H565" i="1"/>
  <c r="G565" i="1"/>
  <c r="D417" i="4"/>
  <c r="F308" i="4"/>
  <c r="C303" i="1"/>
  <c r="H368" i="1"/>
  <c r="G368" i="1"/>
  <c r="D418" i="4"/>
  <c r="D423" i="4"/>
  <c r="D301" i="4"/>
  <c r="F299" i="4"/>
  <c r="C295" i="1"/>
  <c r="H1510" i="1"/>
  <c r="G1510" i="1"/>
  <c r="I17" i="3"/>
  <c r="E422" i="4"/>
  <c r="F422" i="4" s="1"/>
  <c r="D2" i="1"/>
  <c r="E300" i="4"/>
  <c r="D296" i="1" s="1"/>
  <c r="H1538" i="1"/>
  <c r="G1538" i="1"/>
  <c r="I23" i="3"/>
  <c r="D1074" i="1"/>
  <c r="H2" i="1"/>
  <c r="G2" i="1"/>
  <c r="H217" i="1"/>
  <c r="G217" i="1"/>
  <c r="H1075" i="1"/>
  <c r="G1075" i="1"/>
  <c r="F141" i="6"/>
  <c r="H31" i="3"/>
  <c r="C1537" i="1"/>
  <c r="F7" i="5"/>
  <c r="D6" i="5"/>
  <c r="H22" i="3"/>
  <c r="C1012" i="1"/>
  <c r="H641" i="1"/>
  <c r="G641" i="1"/>
  <c r="H1017" i="1"/>
  <c r="G1017" i="1"/>
  <c r="H1207" i="1"/>
  <c r="G1207" i="1"/>
  <c r="H45" i="1"/>
  <c r="G45" i="1"/>
  <c r="F360" i="4"/>
  <c r="H591" i="1"/>
  <c r="G591" i="1"/>
  <c r="F6" i="4"/>
  <c r="H1152" i="1"/>
  <c r="G1152" i="1"/>
  <c r="E347" i="9"/>
  <c r="B348" i="9"/>
  <c r="I22" i="3"/>
  <c r="E6" i="5"/>
  <c r="D1012" i="1"/>
  <c r="H516" i="1"/>
  <c r="G516" i="1"/>
  <c r="E640" i="4"/>
  <c r="D634" i="1" s="1"/>
  <c r="D529" i="1"/>
  <c r="G529" i="1" s="1"/>
  <c r="H473" i="1"/>
  <c r="G473" i="1"/>
  <c r="D640" i="4"/>
  <c r="K3" i="9" l="1"/>
  <c r="I9" i="3"/>
  <c r="H529" i="1"/>
  <c r="H1181" i="1"/>
  <c r="G1181" i="1"/>
  <c r="H1074" i="1"/>
  <c r="G1074" i="1"/>
  <c r="F417" i="4"/>
  <c r="C412" i="1"/>
  <c r="H296" i="1"/>
  <c r="G296" i="1"/>
  <c r="E423" i="4"/>
  <c r="E301" i="4"/>
  <c r="D297" i="1" s="1"/>
  <c r="D295" i="1"/>
  <c r="F176" i="5"/>
  <c r="C1180" i="1"/>
  <c r="H303" i="1"/>
  <c r="G303" i="1"/>
  <c r="H1012" i="1"/>
  <c r="G1012" i="1"/>
  <c r="G295" i="1"/>
  <c r="G306" i="9"/>
  <c r="E306" i="9" s="1"/>
  <c r="B306" i="9" s="1"/>
  <c r="G299" i="9"/>
  <c r="F6" i="5"/>
  <c r="C1011" i="1"/>
  <c r="F301" i="4"/>
  <c r="C297" i="1"/>
  <c r="F300" i="4"/>
  <c r="G148" i="1"/>
  <c r="H417" i="1"/>
  <c r="F423" i="4"/>
  <c r="D644" i="4"/>
  <c r="D425" i="4"/>
  <c r="C418" i="1"/>
  <c r="G20" i="9"/>
  <c r="G1537" i="1"/>
  <c r="H1537" i="1"/>
  <c r="E424" i="4"/>
  <c r="D419" i="1" s="1"/>
  <c r="D417" i="1"/>
  <c r="G417" i="1" s="1"/>
  <c r="E643" i="4"/>
  <c r="F418" i="4"/>
  <c r="C413" i="1"/>
  <c r="N3" i="9"/>
  <c r="I11" i="3"/>
  <c r="H424" i="1"/>
  <c r="G424" i="1"/>
  <c r="D645" i="4"/>
  <c r="F643" i="4"/>
  <c r="C637" i="1"/>
  <c r="F640" i="4"/>
  <c r="C634" i="1"/>
  <c r="H299" i="9"/>
  <c r="D1011" i="1"/>
  <c r="F639" i="4"/>
  <c r="C633" i="1"/>
  <c r="D424" i="4"/>
  <c r="H413" i="1" l="1"/>
  <c r="G413" i="1"/>
  <c r="G418" i="1"/>
  <c r="H297" i="1"/>
  <c r="G297" i="1"/>
  <c r="E20" i="9"/>
  <c r="B20" i="9" s="1"/>
  <c r="H295" i="1"/>
  <c r="E644" i="4"/>
  <c r="E425" i="4"/>
  <c r="D418" i="1"/>
  <c r="H418" i="1" s="1"/>
  <c r="H20" i="9"/>
  <c r="H634" i="1"/>
  <c r="G634" i="1"/>
  <c r="F425" i="4"/>
  <c r="C420" i="1"/>
  <c r="C419" i="1"/>
  <c r="F424" i="4"/>
  <c r="E645" i="4"/>
  <c r="D637" i="1"/>
  <c r="H637" i="1" s="1"/>
  <c r="F644" i="4"/>
  <c r="D646" i="4"/>
  <c r="C638" i="1"/>
  <c r="H8" i="3"/>
  <c r="H1011" i="1"/>
  <c r="G1011" i="1"/>
  <c r="H633" i="1"/>
  <c r="G633" i="1"/>
  <c r="F645" i="4"/>
  <c r="C639" i="1"/>
  <c r="E299" i="9"/>
  <c r="H1180" i="1"/>
  <c r="G1180" i="1"/>
  <c r="H412" i="1"/>
  <c r="G412" i="1"/>
  <c r="D639" i="1" l="1"/>
  <c r="D650" i="4"/>
  <c r="F646" i="4"/>
  <c r="C640" i="1"/>
  <c r="D649" i="4"/>
  <c r="H419" i="1"/>
  <c r="G419" i="1"/>
  <c r="E646" i="4"/>
  <c r="D638" i="1"/>
  <c r="M3" i="9"/>
  <c r="G637" i="1"/>
  <c r="D420" i="1"/>
  <c r="B299" i="9"/>
  <c r="H639" i="1"/>
  <c r="G639" i="1"/>
  <c r="H638" i="1"/>
  <c r="G638" i="1"/>
  <c r="H19" i="3" l="1"/>
  <c r="C643" i="1"/>
  <c r="G420" i="1"/>
  <c r="H420" i="1"/>
  <c r="H334" i="9"/>
  <c r="G334" i="9"/>
  <c r="E334" i="9" s="1"/>
  <c r="F650" i="4"/>
  <c r="H20" i="3"/>
  <c r="C644" i="1"/>
  <c r="E650" i="4"/>
  <c r="D640" i="1"/>
  <c r="H640" i="1" s="1"/>
  <c r="E649" i="4"/>
  <c r="I19" i="3" l="1"/>
  <c r="D643" i="1"/>
  <c r="H643" i="1" s="1"/>
  <c r="G297" i="9"/>
  <c r="E297" i="9" s="1"/>
  <c r="B297" i="9" s="1"/>
  <c r="G640" i="1"/>
  <c r="D644" i="1"/>
  <c r="H7" i="3" s="1"/>
  <c r="I20" i="3"/>
  <c r="H644" i="1"/>
  <c r="G644" i="1"/>
  <c r="B334" i="9"/>
  <c r="E298" i="9"/>
  <c r="I8" i="3" s="1"/>
  <c r="F649" i="4"/>
  <c r="J3" i="9" l="1"/>
  <c r="G643" i="1"/>
  <c r="L293" i="9" l="1"/>
  <c r="F293" i="9" s="1"/>
  <c r="H295" i="9"/>
  <c r="G18" i="9"/>
  <c r="G295" i="9"/>
  <c r="H18" i="9"/>
  <c r="H21" i="9"/>
  <c r="J9" i="9"/>
  <c r="K10" i="9"/>
  <c r="K8" i="9"/>
  <c r="K6" i="9"/>
  <c r="I9" i="9"/>
  <c r="M15" i="9"/>
  <c r="M16" i="9"/>
  <c r="J7" i="9"/>
  <c r="J5" i="9"/>
  <c r="I13" i="9"/>
  <c r="I11" i="9"/>
  <c r="I6" i="9"/>
  <c r="H16" i="9"/>
  <c r="J13" i="9"/>
  <c r="J11" i="9"/>
  <c r="L15" i="9"/>
  <c r="F15" i="9" s="1"/>
  <c r="I17" i="9"/>
  <c r="K13" i="9"/>
  <c r="K11" i="9"/>
  <c r="K9" i="9"/>
  <c r="K12" i="9"/>
  <c r="L16" i="9"/>
  <c r="G16" i="9"/>
  <c r="E16" i="9" s="1"/>
  <c r="J10" i="9"/>
  <c r="J8" i="9"/>
  <c r="J6" i="9"/>
  <c r="H22" i="9"/>
  <c r="H15" i="9"/>
  <c r="G21" i="9"/>
  <c r="I7" i="9"/>
  <c r="I5" i="9"/>
  <c r="K7" i="9"/>
  <c r="J17" i="9"/>
  <c r="H17" i="9"/>
  <c r="K5" i="9"/>
  <c r="J12" i="9"/>
  <c r="G22" i="9"/>
  <c r="E22" i="9" s="1"/>
  <c r="B22" i="9" s="1"/>
  <c r="G15" i="9"/>
  <c r="E15" i="9" s="1"/>
  <c r="G17" i="9"/>
  <c r="I12" i="9"/>
  <c r="E12" i="9" s="1"/>
  <c r="B12" i="9" s="1"/>
  <c r="I8" i="9"/>
  <c r="E8" i="9" s="1"/>
  <c r="B8" i="9" s="1"/>
  <c r="B15" i="9" l="1"/>
  <c r="E7" i="9"/>
  <c r="B7" i="9" s="1"/>
  <c r="F16" i="9"/>
  <c r="F14" i="9" s="1"/>
  <c r="F3" i="9" s="1"/>
  <c r="E295" i="9"/>
  <c r="E5" i="9"/>
  <c r="E9" i="9"/>
  <c r="B9" i="9" s="1"/>
  <c r="E18" i="9"/>
  <c r="B18" i="9" s="1"/>
  <c r="E13" i="9"/>
  <c r="B13" i="9" s="1"/>
  <c r="E10" i="9"/>
  <c r="B10" i="9" s="1"/>
  <c r="E6" i="9"/>
  <c r="B6" i="9" s="1"/>
  <c r="E17" i="9"/>
  <c r="B17" i="9" s="1"/>
  <c r="E21" i="9"/>
  <c r="B21" i="9" s="1"/>
  <c r="E11" i="9"/>
  <c r="B11" i="9" s="1"/>
  <c r="B293" i="9"/>
  <c r="F23" i="9"/>
  <c r="B295" i="9" l="1"/>
  <c r="E23" i="9"/>
  <c r="I7" i="3" s="1"/>
  <c r="B5" i="9"/>
  <c r="E4" i="9"/>
  <c r="B16" i="9"/>
  <c r="E14" i="9"/>
  <c r="I13" i="3" s="1"/>
  <c r="E3" i="9" l="1"/>
</calcChain>
</file>

<file path=xl/sharedStrings.xml><?xml version="1.0" encoding="utf-8"?>
<sst xmlns="http://schemas.openxmlformats.org/spreadsheetml/2006/main" count="4733" uniqueCount="3656">
  <si>
    <t>Obveznik:</t>
  </si>
  <si>
    <t>26977 - OPĆINA KRAŠIĆ</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</si>
  <si>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</si>
  <si>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</si>
  <si>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</si>
  <si>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</si>
  <si>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</si>
  <si>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</si>
  <si>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</si>
  <si>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</si>
  <si>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</si>
  <si>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</si>
  <si>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</si>
  <si>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</si>
  <si>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</si>
  <si>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</si>
  <si>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</si>
  <si>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</si>
  <si>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</si>
  <si>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</si>
  <si>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</si>
  <si>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</si>
  <si>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</si>
  <si>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</si>
  <si>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</si>
  <si>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</si>
  <si>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</si>
  <si>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</si>
  <si>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</si>
  <si>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</si>
  <si>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</si>
  <si>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</si>
  <si>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</si>
  <si>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</si>
  <si>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</si>
  <si>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</si>
  <si>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</si>
  <si>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</si>
  <si>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</si>
  <si>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</si>
  <si>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</si>
  <si>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</si>
  <si>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</si>
  <si>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</si>
  <si>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</si>
  <si>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</si>
  <si>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</si>
  <si>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</si>
  <si>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</si>
  <si>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</si>
  <si>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</si>
  <si>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</si>
  <si>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</si>
  <si>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</si>
  <si>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</si>
  <si>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</si>
  <si>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</si>
  <si>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</si>
  <si>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</si>
  <si>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</si>
  <si>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</si>
  <si>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</si>
  <si>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</si>
  <si>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</si>
  <si>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</si>
  <si>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</si>
  <si>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</si>
  <si>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</si>
  <si>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</si>
  <si>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</si>
  <si>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</si>
  <si>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</si>
  <si>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</si>
  <si>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</si>
  <si>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</si>
  <si>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</si>
  <si>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</si>
  <si>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</si>
  <si>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</si>
  <si>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</si>
  <si>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</si>
  <si>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</si>
  <si>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</si>
  <si>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</si>
  <si>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</si>
  <si>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</si>
  <si>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</si>
  <si>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</si>
  <si>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</si>
  <si>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</si>
  <si>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</si>
  <si>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</si>
  <si>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</si>
  <si>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</si>
  <si>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</si>
  <si>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</si>
  <si>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</si>
  <si>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</si>
  <si>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</si>
  <si>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</si>
  <si>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</si>
  <si>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</si>
  <si>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</si>
  <si>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</si>
  <si>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</si>
  <si>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</si>
  <si>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</si>
  <si>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</si>
  <si>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</si>
  <si>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</si>
  <si>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</si>
  <si>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</si>
  <si>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</si>
  <si>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</si>
  <si>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</si>
  <si>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</si>
  <si>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</si>
  <si>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</si>
  <si>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</si>
  <si>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</si>
  <si>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</si>
  <si>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</si>
  <si>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</si>
  <si>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</si>
  <si>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</si>
  <si>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</si>
  <si>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</si>
  <si>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</si>
  <si>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</si>
  <si>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</si>
  <si>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</si>
  <si>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</si>
  <si>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</si>
  <si>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</si>
  <si>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</si>
  <si>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</si>
  <si>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</si>
  <si>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</si>
  <si>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</si>
  <si>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</si>
  <si>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</si>
  <si>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</si>
  <si>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</si>
  <si>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</si>
  <si>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</si>
  <si>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</si>
  <si>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</si>
  <si>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</si>
  <si>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</si>
  <si>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</si>
  <si>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</si>
  <si>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</si>
  <si>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</si>
  <si>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</si>
  <si>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</si>
  <si>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</si>
  <si>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</si>
  <si>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</si>
  <si>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</si>
  <si>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</si>
  <si>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</si>
  <si>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</si>
  <si>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</si>
  <si>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</si>
  <si>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</si>
  <si>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</si>
  <si>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</si>
  <si>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</si>
  <si>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</si>
  <si>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</si>
  <si>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</si>
  <si>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</si>
  <si>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</si>
  <si>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</si>
  <si>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</si>
  <si>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</si>
  <si>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</si>
  <si>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</si>
  <si>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</si>
  <si>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</si>
  <si>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</si>
  <si>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</si>
  <si>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</si>
  <si>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</si>
  <si>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</si>
  <si>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</si>
  <si>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</si>
  <si>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</si>
  <si>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</si>
  <si>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</si>
  <si>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</si>
  <si>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</si>
  <si>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</si>
  <si>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</si>
  <si>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</si>
  <si>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</si>
  <si>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</si>
  <si>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</si>
  <si>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</si>
  <si>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</si>
  <si>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</si>
  <si>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</si>
  <si>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</si>
  <si>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</si>
  <si>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</si>
  <si>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</si>
  <si>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</si>
  <si>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</si>
  <si>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</si>
  <si>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</si>
  <si>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</si>
  <si>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</si>
  <si>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</si>
  <si>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</si>
  <si>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</si>
  <si>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</si>
  <si>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</si>
  <si>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</si>
  <si>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</si>
  <si>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</si>
  <si>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</si>
  <si>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</si>
  <si>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</si>
  <si>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</si>
  <si>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</si>
  <si>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</si>
  <si>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</si>
  <si>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</si>
  <si>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</si>
  <si>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</si>
  <si>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</si>
  <si>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</si>
  <si>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</si>
  <si>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</si>
  <si>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</si>
  <si>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</si>
  <si>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</si>
  <si>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</si>
  <si>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</si>
  <si>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</si>
  <si>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</si>
  <si>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</si>
  <si>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</si>
  <si>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</si>
  <si>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</si>
  <si>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</si>
  <si>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</si>
  <si>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</si>
  <si>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</si>
  <si>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</si>
  <si>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</si>
  <si>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</si>
  <si>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</si>
  <si>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</si>
  <si>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</si>
  <si>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</si>
  <si>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</si>
  <si>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</si>
  <si>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</si>
  <si>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</si>
  <si>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</si>
  <si>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</si>
  <si>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</si>
  <si>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</si>
  <si>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</si>
  <si>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</si>
  <si>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</si>
  <si>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</si>
  <si>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</si>
  <si>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</si>
  <si>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</si>
  <si>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</si>
  <si>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</si>
  <si>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</si>
  <si>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</si>
  <si>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</si>
  <si>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</si>
  <si>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</si>
  <si>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</si>
  <si>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</si>
  <si>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</si>
  <si>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</si>
  <si>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</si>
  <si>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</si>
  <si>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</si>
  <si>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</si>
  <si>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</si>
  <si>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</si>
  <si>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</si>
  <si>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</si>
  <si>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</si>
  <si>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</si>
  <si>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</si>
  <si>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</si>
  <si>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</si>
  <si>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</si>
  <si>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</si>
  <si>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</si>
  <si>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</si>
  <si>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</si>
  <si>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</si>
  <si>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</si>
  <si>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</si>
  <si>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</si>
  <si>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</si>
  <si>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</si>
  <si>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</si>
  <si>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</si>
  <si>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</si>
  <si>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</si>
  <si>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</si>
  <si>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</si>
  <si>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</si>
  <si>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</si>
  <si>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</si>
  <si>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</si>
  <si>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</si>
  <si>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</si>
  <si>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</si>
  <si>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</si>
  <si>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</si>
  <si>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</si>
  <si>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</si>
  <si>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</si>
  <si>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</si>
  <si>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</si>
  <si>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</si>
  <si>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</si>
  <si>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</si>
  <si>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</si>
  <si>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</si>
  <si>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</si>
  <si>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</si>
  <si>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</si>
  <si>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</si>
  <si>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</si>
  <si>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</si>
  <si>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</si>
  <si>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</si>
  <si>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</si>
  <si>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</si>
  <si>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</si>
  <si>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</si>
  <si>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</si>
  <si>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</si>
  <si>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</si>
  <si>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</si>
  <si>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</si>
  <si>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</si>
  <si>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</si>
  <si>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</si>
  <si>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</si>
  <si>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</si>
  <si>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</si>
  <si>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</si>
  <si>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</si>
  <si>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</si>
  <si>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</si>
  <si>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</si>
  <si>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</si>
  <si>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</si>
  <si>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</si>
  <si>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</si>
  <si>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</si>
  <si>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</si>
  <si>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</si>
  <si>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</si>
  <si>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</si>
  <si>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</si>
  <si>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</si>
  <si>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</si>
  <si>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</si>
  <si>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</si>
  <si>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</si>
  <si>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</si>
  <si>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</si>
  <si>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</si>
  <si>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</si>
  <si>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</si>
  <si>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</si>
  <si>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</si>
  <si>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</si>
  <si>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</si>
  <si>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</si>
  <si>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</si>
  <si>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</si>
  <si>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</si>
  <si>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</si>
  <si>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</si>
  <si>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</si>
  <si>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</si>
  <si>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</si>
  <si>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</si>
  <si>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</si>
  <si>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</si>
  <si>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</si>
  <si>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</si>
  <si>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</si>
  <si>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</si>
  <si>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</si>
  <si>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</si>
  <si>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</si>
  <si>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</si>
  <si>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</si>
  <si>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</si>
  <si>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</si>
  <si>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</si>
  <si>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</si>
  <si>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</si>
  <si>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</si>
  <si>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</si>
  <si>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</si>
  <si>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</si>
  <si>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</si>
  <si>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</si>
  <si>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</si>
  <si>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</si>
  <si>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</si>
  <si>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</si>
  <si>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</si>
  <si>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</si>
  <si>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</si>
  <si>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</si>
  <si>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</si>
  <si>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</si>
  <si>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</si>
  <si>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</si>
  <si>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</si>
  <si>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</si>
  <si>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</si>
  <si>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</si>
  <si>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</si>
  <si>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</si>
  <si>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</si>
  <si>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</si>
  <si>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</si>
  <si>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</si>
  <si>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</si>
  <si>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</si>
  <si>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</si>
  <si>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</si>
  <si>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</si>
  <si>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</si>
  <si>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</si>
  <si>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</si>
  <si>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</si>
  <si>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</si>
  <si>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</si>
  <si>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</si>
  <si>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</si>
  <si>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</si>
  <si>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</si>
  <si>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</si>
  <si>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</si>
  <si>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</si>
  <si>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</si>
  <si>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</si>
  <si>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</si>
  <si>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</si>
  <si>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</si>
  <si>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</si>
  <si>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</si>
  <si>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</si>
  <si>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</si>
  <si>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</si>
  <si>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</si>
  <si>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</si>
  <si>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</si>
  <si>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</si>
  <si>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</si>
  <si>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</si>
  <si>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</si>
  <si>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</si>
  <si>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</si>
  <si>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</si>
  <si>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</si>
  <si>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</si>
  <si>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</si>
  <si>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</si>
  <si>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</si>
  <si>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</si>
  <si>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</si>
  <si>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</si>
  <si>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</si>
  <si>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</si>
  <si>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</si>
  <si>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</si>
  <si>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</si>
  <si>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</si>
  <si>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</si>
  <si>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</si>
  <si>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</si>
  <si>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</si>
  <si>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</si>
  <si>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</si>
  <si>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</si>
  <si>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</si>
  <si>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</si>
  <si>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</si>
  <si>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</si>
  <si>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</si>
  <si>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</si>
  <si>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</si>
  <si>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</si>
  <si>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</si>
  <si>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</si>
  <si>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</si>
  <si>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</si>
  <si>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</si>
  <si>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</si>
  <si>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</si>
  <si>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</si>
  <si>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</si>
  <si>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</si>
  <si>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</si>
  <si>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</si>
  <si>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</si>
  <si>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</si>
  <si>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</si>
  <si>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</si>
  <si>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</si>
  <si>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</si>
  <si>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</si>
  <si>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</si>
  <si>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</si>
  <si>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</si>
  <si>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</si>
  <si>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</si>
  <si>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</si>
  <si>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</si>
  <si>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</si>
  <si>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</si>
  <si>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</si>
  <si>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</si>
  <si>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</si>
  <si>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</si>
  <si>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</si>
  <si>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</si>
  <si>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</si>
  <si>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</si>
  <si>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</si>
  <si>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</si>
  <si>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</si>
  <si>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</si>
  <si>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</si>
  <si>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</si>
  <si>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</si>
  <si>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</si>
  <si>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</si>
  <si>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</si>
  <si>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</si>
  <si>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</si>
  <si>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</si>
  <si>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</si>
  <si>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</si>
  <si>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</si>
  <si>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</si>
  <si>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</si>
  <si>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</si>
  <si>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</si>
  <si>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</si>
  <si>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</si>
  <si>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</si>
  <si>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</si>
  <si>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</si>
  <si>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</si>
  <si>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</si>
  <si>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</si>
  <si>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</si>
  <si>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</si>
  <si>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</si>
  <si>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</si>
  <si>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</si>
  <si>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</si>
  <si>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</si>
  <si>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</si>
  <si>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</si>
  <si>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</si>
  <si>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</si>
  <si>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</si>
  <si>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</si>
  <si>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</si>
  <si>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</si>
  <si>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</si>
  <si>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</si>
  <si>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</si>
  <si>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</si>
  <si>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</si>
  <si>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</si>
  <si>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</si>
  <si>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</si>
  <si>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</si>
  <si>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</si>
  <si>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</si>
  <si>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</si>
  <si>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</si>
  <si>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</si>
  <si>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</si>
  <si>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</si>
  <si>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</si>
  <si>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</si>
  <si>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</si>
  <si>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</si>
  <si>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</si>
  <si>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</si>
  <si>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</si>
  <si>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</si>
  <si>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</si>
  <si>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</si>
  <si>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</si>
  <si>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</si>
  <si>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</si>
  <si>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</si>
  <si>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</si>
  <si>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</si>
  <si>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</si>
  <si>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</si>
  <si>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</si>
  <si>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</si>
  <si>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</si>
  <si>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</si>
  <si>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</si>
  <si>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</si>
  <si>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</si>
  <si>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</si>
  <si>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</si>
  <si>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</si>
  <si>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</si>
  <si>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</si>
  <si>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</si>
  <si>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</si>
  <si>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</si>
  <si>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</si>
  <si>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</si>
  <si>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</si>
  <si>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</si>
  <si>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</si>
  <si>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</si>
  <si>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</si>
  <si>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</si>
  <si>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</si>
  <si>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</si>
  <si>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</si>
  <si>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</si>
  <si>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</si>
  <si>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</si>
  <si>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</si>
  <si>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</si>
  <si>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</si>
  <si>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</si>
  <si>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</si>
  <si>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</si>
  <si>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</si>
  <si>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</si>
  <si>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</si>
  <si>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</si>
  <si>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</si>
  <si>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</si>
  <si>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</si>
  <si>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</si>
  <si>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</si>
  <si>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</si>
  <si>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</si>
  <si>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</si>
  <si>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</si>
  <si>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</si>
  <si>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</si>
  <si>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</si>
  <si>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</si>
  <si>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</si>
  <si>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</si>
  <si>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</si>
  <si>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</si>
  <si>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</si>
  <si>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</si>
  <si>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</si>
  <si>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</si>
  <si>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</si>
  <si>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</si>
  <si>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</si>
  <si>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</si>
  <si>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</si>
  <si>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</si>
  <si>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</si>
  <si>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</si>
  <si>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</si>
  <si>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</si>
  <si>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</si>
  <si>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</si>
  <si>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</si>
  <si>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</si>
  <si>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</si>
  <si>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</si>
  <si>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</si>
  <si>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</si>
  <si>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</si>
  <si>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</si>
  <si>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</si>
  <si>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</si>
  <si>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</si>
  <si>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</si>
  <si>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</si>
  <si>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</si>
  <si>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</si>
  <si>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</si>
  <si>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</si>
  <si>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</si>
  <si>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</si>
  <si>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</si>
  <si>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</si>
  <si>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</si>
  <si>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</si>
  <si>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</si>
  <si>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</si>
  <si>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</si>
  <si>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</si>
  <si>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</si>
  <si>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</si>
  <si>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</si>
  <si>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</si>
  <si>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</si>
  <si>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</si>
  <si>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</si>
  <si>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</si>
  <si>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</si>
  <si>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</si>
  <si>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</si>
  <si>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</si>
  <si>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</si>
  <si>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</si>
  <si>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</si>
  <si>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</si>
  <si>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</si>
  <si>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</si>
  <si>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</si>
  <si>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</si>
  <si>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</si>
  <si>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</si>
  <si>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</si>
  <si>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</si>
  <si>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</si>
  <si>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</si>
  <si>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</si>
  <si>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</si>
  <si>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</si>
  <si>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</si>
  <si>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</si>
  <si>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</si>
  <si>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</si>
  <si>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</si>
  <si>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</si>
  <si>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</si>
  <si>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</si>
  <si>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</si>
  <si>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</si>
  <si>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</si>
  <si>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</si>
  <si>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</si>
  <si>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</si>
  <si>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</si>
  <si>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</si>
  <si>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</si>
  <si>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</si>
  <si>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</si>
  <si>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</si>
  <si>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</si>
  <si>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</si>
  <si>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</si>
  <si>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</si>
  <si>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</si>
  <si>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</si>
  <si>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</si>
  <si>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</si>
  <si>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</si>
  <si>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</si>
  <si>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</si>
  <si>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</si>
  <si>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</si>
  <si>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</si>
  <si>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</si>
  <si>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</si>
  <si>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</si>
  <si>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</si>
  <si>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</si>
  <si>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</si>
  <si>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</si>
  <si>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</si>
  <si>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</si>
  <si>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</si>
  <si>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</si>
  <si>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</si>
  <si>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</si>
  <si>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</si>
  <si>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</si>
  <si>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</si>
  <si>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</si>
  <si>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</si>
  <si>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</si>
  <si>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</si>
  <si>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</si>
  <si>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</si>
  <si>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</si>
  <si>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</si>
  <si>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</si>
  <si>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</si>
  <si>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</si>
  <si>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</si>
  <si>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</si>
  <si>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</si>
  <si>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</si>
  <si>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</si>
  <si>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</si>
  <si>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</si>
  <si>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</si>
  <si>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</si>
  <si>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</si>
  <si>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</si>
  <si>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</si>
  <si>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</si>
  <si>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</si>
  <si>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</si>
  <si>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</si>
  <si>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</si>
  <si>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</si>
  <si>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</si>
  <si>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</si>
  <si>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</si>
  <si>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</si>
  <si>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</si>
  <si>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</si>
  <si>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</si>
  <si>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</si>
  <si>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</si>
  <si>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</si>
  <si>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</si>
  <si>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</si>
  <si>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</si>
  <si>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</si>
  <si>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</si>
  <si>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</si>
  <si>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</si>
  <si>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</si>
  <si>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</si>
  <si>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</si>
  <si>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</si>
  <si>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</si>
  <si>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</si>
  <si>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</si>
  <si>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</si>
  <si>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</si>
  <si>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</si>
  <si>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</si>
  <si>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</si>
  <si>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</si>
  <si>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</si>
  <si>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</si>
  <si>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</si>
  <si>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</si>
  <si>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</si>
  <si>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</si>
  <si>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</si>
  <si>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</si>
  <si>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</si>
  <si>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</si>
  <si>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</si>
  <si>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</si>
  <si>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</si>
  <si>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</si>
  <si>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</si>
  <si>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</si>
  <si>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</si>
  <si>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</si>
  <si>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</si>
  <si>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</si>
  <si>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</si>
  <si>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</si>
  <si>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</si>
  <si>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</si>
  <si>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</si>
  <si>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</si>
  <si>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</si>
  <si>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</si>
  <si>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</si>
  <si>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</si>
  <si>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</si>
  <si>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</si>
  <si>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</si>
  <si>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</si>
  <si>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</si>
  <si>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</si>
  <si>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</si>
  <si>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</si>
  <si>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</si>
  <si>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</si>
  <si>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</si>
  <si>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</si>
  <si>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</si>
  <si>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</si>
  <si>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</si>
  <si>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</si>
  <si>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</si>
  <si>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</si>
  <si>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</si>
  <si>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</si>
  <si>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</si>
  <si>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</si>
  <si>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</si>
  <si>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</si>
  <si>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</si>
  <si>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</si>
  <si>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</si>
  <si>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</si>
  <si>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</si>
  <si>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</si>
  <si>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</si>
  <si>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</si>
  <si>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</si>
  <si>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</si>
  <si>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</si>
  <si>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</si>
  <si>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</si>
  <si>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</si>
  <si>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</si>
  <si>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</si>
  <si>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</si>
  <si>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</si>
  <si>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</si>
  <si>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</si>
  <si>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</si>
  <si>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</si>
  <si>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</si>
  <si>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</si>
  <si>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</si>
  <si>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</si>
  <si>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</si>
  <si>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</si>
  <si>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</si>
  <si>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</si>
  <si>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</si>
  <si>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</si>
  <si>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</si>
  <si>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</si>
  <si>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</si>
  <si>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</si>
  <si>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</si>
  <si>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</si>
  <si>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</si>
  <si>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</si>
  <si>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</si>
  <si>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</si>
  <si>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</si>
  <si>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</si>
  <si>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</si>
  <si>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</si>
  <si>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</si>
  <si>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</si>
  <si>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</si>
  <si>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</si>
  <si>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</si>
  <si>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</si>
  <si>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</si>
  <si>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</si>
  <si>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</si>
  <si>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</si>
  <si>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</si>
  <si>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</si>
  <si>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</si>
  <si>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</si>
  <si>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</si>
  <si>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</si>
  <si>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</si>
  <si>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</si>
  <si>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</si>
  <si>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</si>
  <si>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</si>
  <si>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</si>
  <si>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</si>
  <si>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</si>
  <si>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</si>
  <si>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</si>
  <si>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</si>
  <si>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</si>
  <si>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</si>
  <si>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</si>
  <si>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</si>
  <si>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</si>
  <si>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</si>
  <si>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</si>
  <si>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</si>
  <si>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</si>
  <si>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</si>
  <si>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</si>
  <si>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</si>
  <si>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</si>
  <si>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</si>
  <si>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</si>
  <si>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</si>
  <si>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</si>
  <si>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</si>
  <si>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</si>
  <si>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</si>
  <si>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</si>
  <si>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</si>
  <si>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</si>
  <si>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</si>
  <si>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</si>
  <si>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</si>
  <si>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</si>
  <si>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</si>
  <si>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</si>
  <si>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</si>
  <si>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</si>
  <si>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</si>
  <si>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</si>
  <si>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</si>
  <si>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</si>
  <si>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</si>
  <si>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</si>
  <si>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</si>
  <si>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</si>
  <si>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</si>
  <si>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</si>
  <si>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</si>
  <si>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</si>
  <si>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</si>
  <si>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</si>
  <si>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</si>
  <si>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</si>
  <si>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</si>
  <si>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</si>
  <si>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</si>
  <si>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</si>
  <si>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</si>
  <si>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</si>
  <si>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</si>
  <si>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</si>
  <si>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</si>
  <si>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</si>
  <si>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</si>
  <si>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</si>
  <si>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</si>
  <si>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</si>
  <si>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</si>
  <si>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</si>
  <si>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</si>
  <si>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</si>
  <si>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</si>
  <si>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</si>
  <si>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</si>
  <si>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</si>
  <si>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</si>
  <si>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</si>
  <si>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</si>
  <si>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</si>
  <si>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</si>
  <si>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</si>
  <si>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</si>
  <si>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</si>
  <si>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</si>
  <si>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</si>
  <si>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</si>
  <si>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</si>
  <si>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</si>
  <si>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</si>
  <si>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</si>
  <si>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</si>
  <si>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</si>
  <si>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</si>
  <si>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</si>
  <si>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</si>
  <si>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</si>
  <si>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</si>
  <si>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</si>
  <si>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</si>
  <si>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</si>
  <si>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</si>
  <si>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</si>
  <si>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</si>
  <si>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</si>
  <si>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</si>
  <si>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</si>
  <si>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</si>
  <si>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</si>
  <si>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</si>
  <si>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</si>
  <si>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</si>
  <si>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</si>
  <si>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</si>
  <si>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</si>
  <si>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</si>
  <si>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</si>
  <si>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</si>
  <si>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</si>
  <si>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</si>
  <si>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</si>
  <si>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</si>
  <si>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</si>
  <si>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</si>
  <si>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</si>
  <si>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</si>
  <si>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</si>
  <si>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</si>
  <si>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</si>
  <si>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</si>
  <si>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</si>
  <si>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</si>
  <si>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</si>
  <si>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</si>
  <si>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</si>
  <si>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</si>
  <si>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</si>
  <si>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</si>
  <si>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</si>
  <si>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</si>
  <si>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</si>
  <si>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</si>
  <si>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</si>
  <si>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</si>
  <si>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</si>
  <si>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</si>
  <si>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</si>
  <si>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</si>
  <si>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</si>
  <si>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</si>
  <si>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</si>
  <si>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</si>
  <si>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</si>
  <si>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</si>
  <si>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</si>
  <si>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</si>
  <si>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</si>
  <si>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</si>
  <si>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</si>
  <si>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</si>
  <si>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</si>
  <si>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</si>
  <si>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</si>
  <si>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</si>
  <si>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</si>
  <si>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</si>
  <si>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</si>
  <si>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</si>
  <si>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</si>
  <si>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</si>
  <si>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</si>
  <si>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</si>
  <si>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</si>
  <si>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</si>
  <si>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</si>
  <si>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</si>
  <si>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</si>
  <si>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</si>
  <si>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</si>
  <si>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</si>
  <si>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</si>
  <si>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</si>
  <si>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</si>
  <si>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</si>
  <si>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</si>
  <si>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</si>
  <si>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</si>
  <si>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</si>
  <si>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</si>
  <si>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</si>
  <si>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</si>
  <si>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</si>
  <si>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</si>
  <si>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</si>
  <si>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</si>
  <si>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</si>
  <si>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</si>
  <si>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</si>
  <si>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</si>
  <si>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</si>
  <si>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</si>
  <si>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</si>
  <si>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</si>
  <si>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</si>
  <si>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</si>
  <si>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</si>
  <si>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</si>
  <si>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</si>
  <si>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</si>
  <si>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</si>
  <si>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</si>
  <si>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</si>
  <si>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</si>
  <si>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</si>
  <si>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</si>
  <si>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</si>
  <si>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</si>
  <si>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</si>
  <si>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</si>
  <si>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</si>
  <si>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</si>
  <si>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</si>
  <si>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</si>
  <si>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</si>
  <si>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</si>
  <si>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</si>
  <si>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</si>
  <si>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</si>
  <si>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</si>
  <si>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</si>
  <si>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</si>
  <si>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</si>
  <si>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</si>
  <si>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</si>
  <si>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</si>
  <si>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</si>
  <si>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</si>
  <si>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</si>
  <si>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</si>
  <si>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</si>
  <si>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</si>
  <si>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</si>
  <si>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</si>
  <si>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</si>
  <si>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</si>
  <si>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</si>
  <si>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</si>
  <si>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</si>
  <si>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</si>
  <si>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</si>
  <si>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</si>
  <si>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</si>
  <si>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</si>
  <si>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</si>
  <si>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</si>
  <si>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</si>
  <si>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</si>
  <si>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</si>
  <si>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</si>
  <si>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</si>
  <si>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</si>
  <si>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</si>
  <si>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</si>
  <si>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</si>
  <si>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</si>
  <si>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</si>
  <si>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</si>
  <si>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</si>
  <si>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</si>
  <si>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</si>
  <si>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</si>
  <si>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</si>
  <si>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</si>
  <si>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</si>
  <si>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</si>
  <si>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</si>
  <si>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</si>
  <si>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</si>
  <si>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</si>
  <si>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</si>
  <si>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</si>
  <si>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</si>
  <si>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</si>
  <si>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</si>
  <si>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</si>
  <si>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</si>
  <si>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</si>
  <si>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</si>
  <si>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</si>
  <si>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</si>
  <si>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</si>
  <si>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</si>
  <si>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</si>
  <si>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</si>
  <si>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</si>
  <si>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</si>
  <si>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</si>
  <si>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</si>
  <si>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</si>
  <si>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</si>
  <si>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</si>
  <si>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</si>
  <si>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</si>
  <si>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</si>
  <si>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</si>
  <si>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</si>
  <si>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</si>
  <si>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</si>
  <si>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</si>
  <si>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</si>
  <si>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</si>
  <si>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</si>
  <si>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</si>
  <si>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</si>
  <si>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</si>
  <si>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</si>
  <si>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</si>
  <si>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</si>
  <si>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</si>
  <si>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</si>
  <si>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</si>
  <si>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</si>
  <si>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</si>
  <si>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</si>
  <si>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</si>
  <si>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</si>
  <si>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</si>
  <si>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</si>
  <si>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</si>
  <si>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</si>
  <si>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</si>
  <si>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</si>
  <si>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</si>
  <si>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</si>
  <si>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</si>
  <si>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</si>
  <si>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</si>
  <si>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</si>
  <si>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</si>
  <si>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</si>
  <si>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</si>
  <si>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</si>
  <si>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</si>
  <si>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</si>
  <si>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</si>
  <si>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</si>
  <si>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</si>
  <si>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</si>
  <si>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</si>
  <si>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</si>
  <si>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</si>
  <si>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</si>
  <si>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</si>
  <si>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</si>
  <si>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</si>
  <si>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</si>
  <si>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</si>
  <si>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</si>
  <si>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</si>
  <si>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</si>
  <si>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</si>
  <si>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</si>
  <si>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</si>
  <si>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</si>
  <si>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</si>
  <si>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</si>
  <si>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</si>
  <si>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</si>
  <si>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</si>
  <si>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</si>
  <si>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</si>
  <si>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</si>
  <si>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</si>
  <si>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</si>
  <si>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</si>
  <si>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</si>
  <si>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</si>
  <si>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</si>
  <si>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</si>
  <si>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</si>
  <si>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</si>
  <si>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</si>
  <si>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</si>
  <si>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</si>
  <si>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</si>
  <si>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</si>
  <si>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</si>
  <si>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</si>
  <si>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</si>
  <si>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</si>
  <si>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</si>
  <si>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</si>
  <si>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</si>
  <si>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</si>
  <si>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</si>
  <si>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</si>
  <si>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</si>
  <si>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</si>
  <si>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</si>
  <si>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</si>
  <si>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</si>
  <si>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</si>
  <si>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</si>
  <si>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</si>
  <si>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</si>
  <si>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</si>
  <si>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</si>
  <si>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</si>
  <si>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</si>
  <si>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</si>
  <si>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</si>
  <si>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</si>
  <si>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</si>
  <si>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</si>
  <si>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</si>
  <si>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</si>
  <si>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</si>
  <si>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</si>
  <si>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</si>
  <si>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</si>
  <si>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</si>
  <si>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</si>
  <si>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</si>
  <si>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</si>
  <si>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</si>
  <si>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</si>
  <si>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</si>
  <si>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</si>
  <si>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</si>
  <si>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</si>
  <si>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</si>
  <si>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</si>
  <si>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</si>
  <si>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</si>
  <si>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</si>
  <si>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</si>
  <si>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</si>
  <si>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</si>
  <si>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</si>
  <si>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</si>
  <si>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</si>
  <si>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</si>
  <si>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</si>
  <si>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</si>
  <si>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</si>
  <si>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</si>
  <si>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</si>
  <si>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</si>
  <si>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</si>
  <si>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</si>
  <si>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</si>
  <si>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</si>
  <si>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</si>
  <si>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</si>
  <si>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</si>
  <si>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</si>
  <si>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</si>
  <si>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</si>
  <si>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</si>
  <si>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</si>
  <si>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</si>
  <si>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</si>
  <si>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</si>
  <si>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</si>
  <si>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</si>
  <si>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</si>
  <si>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</si>
  <si>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</si>
  <si>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</si>
  <si>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</si>
  <si>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</si>
  <si>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</si>
  <si>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</si>
  <si>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</si>
  <si>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</si>
  <si>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</si>
  <si>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</si>
  <si>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</si>
  <si>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</si>
  <si>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</si>
  <si>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</si>
  <si>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</si>
  <si>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</si>
  <si>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</si>
  <si>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</si>
  <si>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</si>
  <si>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</si>
  <si>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</si>
  <si>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</si>
  <si>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</si>
  <si>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</si>
  <si>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</si>
  <si>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</si>
  <si>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</si>
  <si>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</si>
  <si>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</si>
  <si>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</si>
  <si>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</si>
  <si>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</si>
  <si>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</si>
  <si>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</si>
  <si>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</si>
  <si>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</si>
  <si>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</si>
  <si>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</si>
  <si>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</si>
  <si>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</si>
  <si>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</si>
  <si>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</si>
  <si>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</si>
  <si>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</si>
  <si>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</si>
  <si>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</si>
  <si>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</si>
  <si>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</si>
  <si>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</si>
  <si>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</si>
  <si>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</si>
  <si>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</si>
  <si>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</si>
  <si>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</si>
  <si>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</si>
  <si>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</si>
  <si>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</si>
  <si>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</si>
  <si>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</si>
  <si>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</si>
  <si>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</si>
  <si>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</si>
  <si>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</si>
  <si>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</si>
  <si>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</si>
  <si>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</si>
  <si>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</si>
  <si>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</si>
  <si>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</si>
  <si>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</si>
  <si>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</si>
  <si>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</si>
  <si>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</si>
  <si>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</si>
  <si>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</si>
  <si>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</si>
  <si>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</si>
  <si>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</si>
  <si>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</si>
  <si>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</si>
  <si>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</si>
  <si>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</si>
  <si>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</si>
  <si>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</si>
  <si>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</si>
  <si>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</si>
  <si>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</si>
  <si>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</si>
  <si>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</si>
  <si>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</si>
  <si>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</si>
  <si>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</si>
  <si>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</si>
  <si>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</si>
  <si>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</si>
  <si>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</si>
  <si>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</si>
  <si>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</si>
  <si>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</si>
  <si>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</si>
  <si>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</si>
  <si>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</si>
  <si>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</si>
  <si>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</si>
  <si>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</si>
  <si>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</si>
  <si>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</si>
  <si>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</si>
  <si>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</si>
  <si>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</si>
  <si>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</si>
  <si>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</si>
  <si>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</si>
  <si>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</si>
  <si>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</si>
  <si>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</si>
  <si>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</si>
  <si>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</si>
  <si>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</si>
  <si>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</si>
  <si>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</si>
  <si>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</si>
  <si>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</si>
  <si>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</si>
  <si>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</si>
  <si>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</si>
  <si>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</si>
  <si>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</si>
  <si>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</si>
  <si>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</si>
  <si>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</si>
  <si>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</si>
  <si>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</si>
  <si>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</si>
  <si>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</si>
  <si>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</si>
  <si>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</si>
  <si>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</si>
  <si>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</si>
  <si>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</si>
  <si>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</si>
  <si>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</si>
  <si>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</si>
  <si>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</si>
  <si>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</si>
  <si>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</si>
  <si>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</si>
  <si>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</si>
  <si>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</si>
  <si>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</si>
  <si>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</si>
  <si>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</si>
  <si>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</si>
  <si>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</si>
  <si>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</si>
  <si>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</si>
  <si>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</si>
  <si>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</si>
  <si>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</si>
  <si>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</si>
  <si>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</si>
  <si>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</si>
  <si>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</si>
  <si>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</si>
  <si>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</si>
  <si>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</si>
  <si>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</si>
  <si>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</si>
  <si>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</si>
  <si>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</si>
  <si>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</si>
  <si>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</si>
  <si>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</si>
  <si>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</si>
  <si>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</si>
  <si>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</si>
  <si>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</si>
  <si>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</si>
  <si>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</si>
  <si>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</si>
  <si>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</si>
  <si>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</si>
  <si>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</si>
  <si>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</si>
  <si>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</si>
  <si>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</si>
  <si>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</si>
  <si>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</si>
  <si>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</si>
  <si>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</si>
  <si>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</si>
  <si>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</si>
  <si>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</si>
  <si>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</si>
  <si>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</si>
  <si>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</si>
  <si>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</si>
  <si>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</si>
  <si>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</si>
  <si>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</si>
  <si>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</si>
  <si>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</si>
  <si>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</si>
  <si>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</si>
  <si>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</si>
  <si>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</si>
  <si>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</si>
  <si>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</si>
  <si>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</si>
  <si>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</si>
  <si>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</si>
  <si>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</si>
  <si>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</si>
  <si>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</si>
  <si>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</si>
  <si>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</si>
  <si>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</si>
  <si>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</si>
  <si>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</si>
  <si>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</si>
  <si>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</si>
  <si>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</si>
  <si>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</si>
  <si>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</si>
  <si>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</si>
  <si>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</si>
  <si>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</si>
  <si>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</si>
  <si>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</si>
  <si>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</si>
  <si>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</si>
  <si>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</si>
  <si>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</si>
  <si>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</si>
  <si>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</si>
  <si>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</si>
  <si>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</si>
  <si>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</si>
  <si>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</si>
  <si>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</si>
  <si>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</si>
  <si>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</si>
  <si>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</si>
  <si>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</si>
  <si>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</si>
  <si>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</si>
  <si>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</si>
  <si>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</si>
  <si>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</si>
  <si>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</si>
  <si>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</si>
  <si>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</si>
  <si>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</si>
  <si>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</si>
  <si>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</si>
  <si>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</si>
  <si>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</si>
  <si>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</si>
  <si>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</si>
  <si>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</si>
  <si>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</si>
  <si>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</si>
  <si>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</si>
  <si>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</si>
  <si>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</si>
  <si>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</si>
  <si>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</si>
  <si>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</si>
  <si>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</si>
  <si>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</si>
  <si>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</si>
  <si>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</si>
  <si>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</si>
  <si>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</si>
  <si>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</si>
  <si>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</si>
  <si>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</si>
  <si>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</si>
  <si>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</si>
  <si>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</si>
  <si>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</si>
  <si>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</si>
  <si>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</si>
  <si>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</si>
  <si>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</si>
  <si>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</si>
  <si>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</si>
  <si>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</si>
  <si>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</si>
  <si>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</si>
  <si>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</si>
  <si>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</si>
  <si>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</si>
  <si>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</si>
  <si>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</si>
  <si>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</si>
  <si>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</si>
  <si>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</si>
  <si>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</si>
  <si>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</si>
  <si>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</si>
  <si>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</si>
  <si>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</si>
  <si>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</si>
  <si>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</si>
  <si>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</si>
  <si>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</si>
  <si>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</si>
  <si>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</si>
  <si>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</si>
  <si>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</si>
  <si>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</si>
  <si>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</si>
  <si>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</si>
  <si>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</si>
  <si>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</si>
  <si>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</si>
  <si>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</si>
  <si>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</si>
  <si>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</si>
  <si>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</si>
  <si>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</si>
  <si>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</si>
  <si>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</si>
  <si>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</si>
  <si>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</si>
  <si>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</si>
  <si>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</si>
  <si>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</si>
  <si>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</si>
  <si>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</si>
  <si>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</si>
  <si>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</si>
  <si>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</si>
  <si>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</si>
  <si>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</si>
  <si>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</si>
  <si>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</si>
  <si>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</si>
  <si>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</si>
  <si>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</si>
  <si>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</si>
  <si>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</si>
  <si>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</si>
  <si>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</si>
  <si>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</si>
  <si>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</si>
  <si>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</si>
  <si>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</si>
  <si>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</si>
  <si>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</si>
  <si>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</si>
  <si>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</si>
  <si>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</si>
  <si>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</si>
  <si>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</si>
  <si>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</si>
  <si>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</si>
  <si>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</si>
  <si>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</si>
  <si>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</si>
  <si>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</si>
  <si>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</si>
  <si>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</si>
  <si>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</si>
  <si>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</si>
  <si>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</si>
  <si>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</si>
  <si>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</si>
  <si>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</si>
  <si>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</si>
  <si>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</si>
  <si>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</si>
  <si>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</si>
  <si>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</si>
  <si>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</si>
  <si>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</si>
  <si>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</si>
  <si>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</si>
  <si>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</si>
  <si>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</si>
  <si>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</si>
  <si>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</si>
  <si>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</si>
  <si>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</si>
  <si>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</si>
  <si>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</si>
  <si>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</si>
  <si>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</si>
  <si>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</si>
  <si>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</si>
  <si>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</si>
  <si>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</si>
  <si>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</si>
  <si>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</si>
  <si>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</si>
  <si>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</si>
  <si>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</si>
  <si>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</si>
  <si>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</si>
  <si>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</si>
  <si>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</si>
  <si>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</si>
  <si>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</si>
  <si>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</si>
  <si>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</si>
  <si>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</si>
  <si>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</si>
  <si>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</si>
  <si>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</si>
  <si>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</si>
  <si>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</si>
  <si>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</si>
  <si>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</si>
  <si>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</si>
  <si>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</si>
  <si>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</si>
  <si>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</si>
  <si>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</si>
  <si>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</si>
  <si>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</si>
  <si>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</si>
  <si>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</si>
  <si>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</si>
  <si>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</si>
  <si>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</si>
  <si>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</si>
  <si>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</si>
  <si>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</si>
  <si>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</si>
  <si>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</si>
  <si>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</si>
  <si>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</si>
  <si>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</si>
  <si>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</si>
  <si>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</si>
  <si>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</si>
  <si>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</si>
  <si>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</si>
  <si>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</si>
  <si>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</si>
  <si>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</si>
  <si>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</si>
  <si>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</si>
  <si>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</si>
  <si>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</si>
  <si>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</si>
  <si>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</si>
  <si>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</si>
  <si>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</si>
  <si>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</si>
  <si>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</si>
  <si>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</si>
  <si>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</si>
  <si>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</si>
  <si>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</si>
  <si>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</si>
  <si>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</si>
  <si>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</si>
  <si>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</si>
  <si>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</si>
  <si>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</si>
  <si>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</si>
  <si>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</si>
  <si>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</si>
  <si>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</si>
  <si>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</si>
  <si>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</si>
  <si>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</si>
  <si>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</si>
  <si>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</si>
  <si>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</si>
  <si>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</si>
  <si>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</si>
  <si>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</si>
  <si>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</si>
  <si>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</si>
  <si>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</si>
  <si>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</si>
  <si>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</si>
  <si>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</si>
  <si>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</si>
  <si>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</si>
  <si>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</si>
  <si>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</si>
  <si>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</si>
  <si>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</si>
  <si>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</si>
  <si>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</si>
  <si>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</si>
  <si>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</si>
  <si>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</si>
  <si>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</si>
  <si>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</si>
  <si>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</si>
  <si>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</si>
  <si>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</si>
  <si>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</si>
  <si>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</si>
  <si>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</si>
  <si>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</si>
  <si>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</si>
  <si>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</si>
  <si>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</si>
  <si>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</si>
  <si>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</si>
  <si>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</si>
  <si>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</si>
  <si>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</si>
  <si>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</si>
  <si>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</si>
  <si>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</si>
  <si>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</si>
  <si>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</si>
  <si>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</si>
  <si>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</si>
  <si>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</si>
  <si>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</si>
  <si>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</si>
  <si>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</si>
  <si>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</si>
  <si>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</si>
  <si>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</si>
  <si>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</si>
  <si>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</si>
  <si>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</si>
  <si>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</si>
  <si>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</si>
  <si>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</si>
  <si>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</si>
  <si>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</si>
  <si>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</si>
  <si>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</si>
  <si>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</si>
  <si>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</si>
  <si>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</si>
  <si>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</si>
  <si>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</si>
  <si>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KRAŠIĆ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</si>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</sst>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1787018.71</v>
      </c>
      <c r="D2" s="7">
        <f>'PR-RAS'!E6</f>
        <v>1799668.6799999997</v>
      </c>
      <c r="E2" s="7">
        <v>0</v>
      </c>
      <c r="F2" s="7">
        <v>0</v>
      </c>
      <c r="G2" s="8">
        <f t="shared" ref="G2:G274" si="0">(B2/1000)*(C2*1+D2*2)</f>
        <v>5386.3560699999998</v>
      </c>
      <c r="H2" s="8">
        <f t="shared" ref="H2:H274" si="1">ABS(C2-ROUND(C2,0))+ABS(D2-ROUND(D2,0))</f>
        <v>0.61000000033527613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1108102.7</v>
      </c>
      <c r="D3" s="2">
        <f>'PR-RAS'!E7</f>
        <v>1069087.0199999998</v>
      </c>
      <c r="E3" s="2">
        <v>0</v>
      </c>
      <c r="F3" s="2">
        <v>0</v>
      </c>
      <c r="G3" s="3">
        <f t="shared" si="0"/>
        <v>6492.5534799999987</v>
      </c>
      <c r="H3" s="3">
        <f t="shared" si="1"/>
        <v>0.31999999983236194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1034499.83</v>
      </c>
      <c r="D4" s="2">
        <f>'PR-RAS'!E8</f>
        <v>1025221.1599999998</v>
      </c>
      <c r="E4" s="2">
        <v>0</v>
      </c>
      <c r="F4" s="2">
        <v>0</v>
      </c>
      <c r="G4" s="3">
        <f t="shared" si="0"/>
        <v>9254.8264499999987</v>
      </c>
      <c r="H4" s="3">
        <f t="shared" si="1"/>
        <v>0.32999999984167516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1071388.3500000001</v>
      </c>
      <c r="D5" s="2">
        <f>'PR-RAS'!E9</f>
        <v>1073834.73</v>
      </c>
      <c r="E5" s="2">
        <v>0</v>
      </c>
      <c r="F5" s="2">
        <v>0</v>
      </c>
      <c r="G5" s="3">
        <f t="shared" si="0"/>
        <v>12876.231240000001</v>
      </c>
      <c r="H5" s="3">
        <f t="shared" si="1"/>
        <v>0.62000000011175871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39781.74</v>
      </c>
      <c r="D6" s="2">
        <f>'PR-RAS'!E10</f>
        <v>50229.38</v>
      </c>
      <c r="E6" s="2">
        <v>0</v>
      </c>
      <c r="F6" s="2">
        <v>0</v>
      </c>
      <c r="G6" s="3">
        <f t="shared" si="0"/>
        <v>701.20249999999999</v>
      </c>
      <c r="H6" s="3">
        <f t="shared" si="1"/>
        <v>0.63999999999941792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23575.759999999998</v>
      </c>
      <c r="D7" s="2">
        <f>'PR-RAS'!E11</f>
        <v>23873.71</v>
      </c>
      <c r="E7" s="2">
        <v>0</v>
      </c>
      <c r="F7" s="2">
        <v>0</v>
      </c>
      <c r="G7" s="3">
        <f t="shared" si="0"/>
        <v>427.93907999999999</v>
      </c>
      <c r="H7" s="3">
        <f t="shared" si="1"/>
        <v>0.53000000000247383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23042.74</v>
      </c>
      <c r="D8" s="2">
        <f>'PR-RAS'!E12</f>
        <v>31619.3</v>
      </c>
      <c r="E8" s="2">
        <v>0</v>
      </c>
      <c r="F8" s="2">
        <v>0</v>
      </c>
      <c r="G8" s="3">
        <f t="shared" si="0"/>
        <v>603.96938</v>
      </c>
      <c r="H8" s="3">
        <f t="shared" si="1"/>
        <v>0.55999999999767169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16062.15</v>
      </c>
      <c r="D9" s="2">
        <f>'PR-RAS'!E13</f>
        <v>17054.7</v>
      </c>
      <c r="E9" s="2">
        <v>0</v>
      </c>
      <c r="F9" s="2">
        <v>0</v>
      </c>
      <c r="G9" s="3">
        <f t="shared" si="0"/>
        <v>401.37240000000003</v>
      </c>
      <c r="H9" s="3">
        <f t="shared" si="1"/>
        <v>0.44999999999890861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139350.91</v>
      </c>
      <c r="D11" s="2">
        <f>'PR-RAS'!E15</f>
        <v>171390.66</v>
      </c>
      <c r="E11" s="2">
        <v>0</v>
      </c>
      <c r="F11" s="2">
        <v>0</v>
      </c>
      <c r="G11" s="3">
        <f t="shared" si="0"/>
        <v>4821.3222999999998</v>
      </c>
      <c r="H11" s="3">
        <f t="shared" si="1"/>
        <v>0.42999999999301508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69662.06</v>
      </c>
      <c r="D19" s="2">
        <f>'PR-RAS'!E23</f>
        <v>39004.720000000001</v>
      </c>
      <c r="E19" s="2">
        <v>0</v>
      </c>
      <c r="F19" s="2">
        <v>0</v>
      </c>
      <c r="G19" s="3">
        <f t="shared" si="0"/>
        <v>2658.087</v>
      </c>
      <c r="H19" s="3">
        <f t="shared" si="1"/>
        <v>0.33999999999650754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25673.08</v>
      </c>
      <c r="D20" s="2">
        <f>'PR-RAS'!E24</f>
        <v>15855.94</v>
      </c>
      <c r="E20" s="2">
        <v>0</v>
      </c>
      <c r="F20" s="2">
        <v>0</v>
      </c>
      <c r="G20" s="3">
        <f t="shared" si="0"/>
        <v>1090.3142400000002</v>
      </c>
      <c r="H20" s="3">
        <f t="shared" si="1"/>
        <v>0.14000000000123691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43988.98</v>
      </c>
      <c r="D23" s="2">
        <f>'PR-RAS'!E27</f>
        <v>23148.78</v>
      </c>
      <c r="E23" s="2">
        <v>0</v>
      </c>
      <c r="F23" s="2">
        <v>0</v>
      </c>
      <c r="G23" s="3">
        <f t="shared" si="0"/>
        <v>1986.3038800000002</v>
      </c>
      <c r="H23" s="3">
        <f t="shared" si="1"/>
        <v>0.23999999999796273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3940.81</v>
      </c>
      <c r="D25" s="2">
        <f>'PR-RAS'!E29</f>
        <v>4861.1400000000003</v>
      </c>
      <c r="E25" s="2">
        <v>0</v>
      </c>
      <c r="F25" s="2">
        <v>0</v>
      </c>
      <c r="G25" s="3">
        <f t="shared" si="0"/>
        <v>327.91416000000004</v>
      </c>
      <c r="H25" s="3">
        <f t="shared" si="1"/>
        <v>0.33000000000038199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3940.81</v>
      </c>
      <c r="D27" s="2">
        <f>'PR-RAS'!E31</f>
        <v>4861.1400000000003</v>
      </c>
      <c r="E27" s="2">
        <v>0</v>
      </c>
      <c r="F27" s="2">
        <v>0</v>
      </c>
      <c r="G27" s="3">
        <f t="shared" si="0"/>
        <v>355.24034</v>
      </c>
      <c r="H27" s="3">
        <f t="shared" si="1"/>
        <v>0.33000000000038199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580225.63</v>
      </c>
      <c r="D45" s="2">
        <f>'PR-RAS'!E49</f>
        <v>594392.11</v>
      </c>
      <c r="E45" s="2">
        <v>0</v>
      </c>
      <c r="F45" s="2">
        <v>0</v>
      </c>
      <c r="G45" s="3">
        <f t="shared" si="0"/>
        <v>77836.433399999994</v>
      </c>
      <c r="H45" s="3">
        <f t="shared" si="1"/>
        <v>0.47999999998137355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580225.63</v>
      </c>
      <c r="D54" s="2">
        <f>'PR-RAS'!E58</f>
        <v>251482.08</v>
      </c>
      <c r="E54" s="2">
        <v>0</v>
      </c>
      <c r="F54" s="2">
        <v>0</v>
      </c>
      <c r="G54" s="3">
        <f t="shared" si="0"/>
        <v>57409.058870000001</v>
      </c>
      <c r="H54" s="3">
        <f t="shared" si="1"/>
        <v>0.4499999999825377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81168</v>
      </c>
      <c r="D55" s="2">
        <f>'PR-RAS'!E59</f>
        <v>75144</v>
      </c>
      <c r="E55" s="2">
        <v>0</v>
      </c>
      <c r="F55" s="2">
        <v>0</v>
      </c>
      <c r="G55" s="3">
        <f t="shared" si="0"/>
        <v>12498.624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499057.63</v>
      </c>
      <c r="D56" s="2">
        <f>'PR-RAS'!E60</f>
        <v>176338.08</v>
      </c>
      <c r="E56" s="2">
        <v>0</v>
      </c>
      <c r="F56" s="2">
        <v>0</v>
      </c>
      <c r="G56" s="3">
        <f t="shared" si="0"/>
        <v>46845.35845</v>
      </c>
      <c r="H56" s="3">
        <f t="shared" si="1"/>
        <v>0.4499999999825377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342910.03</v>
      </c>
      <c r="E60" s="2">
        <v>0</v>
      </c>
      <c r="F60" s="2">
        <v>0</v>
      </c>
      <c r="G60" s="3">
        <f t="shared" si="0"/>
        <v>40463.383540000003</v>
      </c>
      <c r="H60" s="3">
        <f t="shared" si="1"/>
        <v>3.0000000027939677E-2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342910.03</v>
      </c>
      <c r="E63" s="2">
        <v>0</v>
      </c>
      <c r="F63" s="2">
        <v>0</v>
      </c>
      <c r="G63" s="3">
        <f>(B63/1000)*(C63*1+D63*2)</f>
        <v>42520.843720000004</v>
      </c>
      <c r="H63" s="3">
        <f>ABS(C63-ROUND(C63,0))+ABS(D63-ROUND(D63,0))</f>
        <v>3.0000000027939677E-2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42800.45</v>
      </c>
      <c r="D78" s="2">
        <f>'PR-RAS'!E82</f>
        <v>84436.409999999989</v>
      </c>
      <c r="E78" s="2">
        <v>0</v>
      </c>
      <c r="F78" s="2">
        <v>0</v>
      </c>
      <c r="G78" s="3">
        <f t="shared" si="0"/>
        <v>16298.841789999997</v>
      </c>
      <c r="H78" s="3">
        <f t="shared" si="1"/>
        <v>0.85999999998603016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98.09</v>
      </c>
      <c r="D79" s="2">
        <f>'PR-RAS'!E83</f>
        <v>141.78</v>
      </c>
      <c r="E79" s="2">
        <v>0</v>
      </c>
      <c r="F79" s="2">
        <v>0</v>
      </c>
      <c r="G79" s="3">
        <f t="shared" si="0"/>
        <v>29.768699999999999</v>
      </c>
      <c r="H79" s="3">
        <f t="shared" si="1"/>
        <v>0.31000000000000227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98.09</v>
      </c>
      <c r="D81" s="2">
        <f>'PR-RAS'!E85</f>
        <v>141.78</v>
      </c>
      <c r="E81" s="2">
        <v>0</v>
      </c>
      <c r="F81" s="2">
        <v>0</v>
      </c>
      <c r="G81" s="3">
        <f t="shared" si="0"/>
        <v>30.532</v>
      </c>
      <c r="H81" s="3">
        <f t="shared" si="1"/>
        <v>0.31000000000000227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42702.36</v>
      </c>
      <c r="D87" s="2">
        <f>'PR-RAS'!E91</f>
        <v>84294.62999999999</v>
      </c>
      <c r="E87" s="2">
        <v>0</v>
      </c>
      <c r="F87" s="2">
        <v>0</v>
      </c>
      <c r="G87" s="3">
        <f t="shared" si="0"/>
        <v>18171.079319999997</v>
      </c>
      <c r="H87" s="3">
        <f t="shared" si="1"/>
        <v>0.73000000001047738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13338.22</v>
      </c>
      <c r="D88" s="2">
        <f>'PR-RAS'!E92</f>
        <v>40006.199999999997</v>
      </c>
      <c r="E88" s="2">
        <v>0</v>
      </c>
      <c r="F88" s="2">
        <v>0</v>
      </c>
      <c r="G88" s="3">
        <f t="shared" si="0"/>
        <v>8121.5039399999987</v>
      </c>
      <c r="H88" s="3">
        <f t="shared" si="1"/>
        <v>0.41999999999643478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6398.79</v>
      </c>
      <c r="D89" s="2">
        <f>'PR-RAS'!E93</f>
        <v>8937.34</v>
      </c>
      <c r="E89" s="2">
        <v>0</v>
      </c>
      <c r="F89" s="2">
        <v>0</v>
      </c>
      <c r="G89" s="3">
        <f t="shared" si="0"/>
        <v>2136.0653600000001</v>
      </c>
      <c r="H89" s="3">
        <f t="shared" si="1"/>
        <v>0.5500000000001819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22503.41</v>
      </c>
      <c r="D90" s="2">
        <f>'PR-RAS'!E94</f>
        <v>34845.550000000003</v>
      </c>
      <c r="E90" s="2">
        <v>0</v>
      </c>
      <c r="F90" s="2">
        <v>0</v>
      </c>
      <c r="G90" s="3">
        <f t="shared" si="0"/>
        <v>8205.3113900000008</v>
      </c>
      <c r="H90" s="3">
        <f t="shared" si="1"/>
        <v>0.8599999999969441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461.94</v>
      </c>
      <c r="D93" s="2">
        <f>'PR-RAS'!E97</f>
        <v>505.54</v>
      </c>
      <c r="E93" s="2">
        <v>0</v>
      </c>
      <c r="F93" s="2">
        <v>0</v>
      </c>
      <c r="G93" s="3">
        <f t="shared" si="0"/>
        <v>135.51784000000001</v>
      </c>
      <c r="H93" s="3">
        <f t="shared" si="1"/>
        <v>0.51999999999998181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50403.520000000004</v>
      </c>
      <c r="D102" s="2">
        <f>'PR-RAS'!E106</f>
        <v>46692.990000000005</v>
      </c>
      <c r="E102" s="2">
        <v>0</v>
      </c>
      <c r="F102" s="2">
        <v>0</v>
      </c>
      <c r="G102" s="3">
        <f t="shared" si="0"/>
        <v>14522.739500000001</v>
      </c>
      <c r="H102" s="3">
        <f t="shared" si="1"/>
        <v>0.48999999999068677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1393.58</v>
      </c>
      <c r="D103" s="2">
        <f>'PR-RAS'!E107</f>
        <v>1327.28</v>
      </c>
      <c r="E103" s="2">
        <v>0</v>
      </c>
      <c r="F103" s="2">
        <v>0</v>
      </c>
      <c r="G103" s="3">
        <f t="shared" si="0"/>
        <v>412.91027999999994</v>
      </c>
      <c r="H103" s="3">
        <f t="shared" si="1"/>
        <v>0.70000000000004547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1393.58</v>
      </c>
      <c r="D105" s="2">
        <f>'PR-RAS'!E109</f>
        <v>1327.28</v>
      </c>
      <c r="E105" s="2">
        <v>0</v>
      </c>
      <c r="F105" s="2">
        <v>0</v>
      </c>
      <c r="G105" s="3">
        <f t="shared" si="0"/>
        <v>421.00655999999998</v>
      </c>
      <c r="H105" s="3">
        <f t="shared" si="1"/>
        <v>0.70000000000004547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257.58000000000004</v>
      </c>
      <c r="D108" s="2">
        <f>'PR-RAS'!E112</f>
        <v>9430.1999999999989</v>
      </c>
      <c r="E108" s="2">
        <v>0</v>
      </c>
      <c r="F108" s="2">
        <v>0</v>
      </c>
      <c r="G108" s="3">
        <f t="shared" si="0"/>
        <v>2045.6238599999999</v>
      </c>
      <c r="H108" s="3">
        <f t="shared" si="1"/>
        <v>0.61999999999886768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162.27000000000001</v>
      </c>
      <c r="D110" s="2">
        <f>'PR-RAS'!E114</f>
        <v>11.23</v>
      </c>
      <c r="E110" s="2">
        <v>0</v>
      </c>
      <c r="F110" s="2">
        <v>0</v>
      </c>
      <c r="G110" s="3">
        <f t="shared" si="0"/>
        <v>20.135570000000001</v>
      </c>
      <c r="H110" s="3">
        <f t="shared" si="1"/>
        <v>0.50000000000001066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95.31</v>
      </c>
      <c r="D111" s="2">
        <f>'PR-RAS'!E115</f>
        <v>9418.9699999999993</v>
      </c>
      <c r="E111" s="2">
        <v>0</v>
      </c>
      <c r="F111" s="2">
        <v>0</v>
      </c>
      <c r="G111" s="3">
        <f t="shared" si="0"/>
        <v>2082.6574999999998</v>
      </c>
      <c r="H111" s="3">
        <f t="shared" si="1"/>
        <v>0.34000000000065711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48752.36</v>
      </c>
      <c r="D116" s="2">
        <f>'PR-RAS'!E120</f>
        <v>35935.51</v>
      </c>
      <c r="E116" s="2">
        <v>0</v>
      </c>
      <c r="F116" s="2">
        <v>0</v>
      </c>
      <c r="G116" s="3">
        <f t="shared" si="0"/>
        <v>13871.688700000001</v>
      </c>
      <c r="H116" s="3">
        <f t="shared" si="1"/>
        <v>0.84999999999854481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16884.310000000001</v>
      </c>
      <c r="D117" s="2">
        <f>'PR-RAS'!E121</f>
        <v>3217.6</v>
      </c>
      <c r="E117" s="2">
        <v>0</v>
      </c>
      <c r="F117" s="2">
        <v>0</v>
      </c>
      <c r="G117" s="3">
        <f t="shared" si="0"/>
        <v>2705.0631600000002</v>
      </c>
      <c r="H117" s="3">
        <f t="shared" si="1"/>
        <v>0.71000000000140062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31868.05</v>
      </c>
      <c r="D118" s="2">
        <f>'PR-RAS'!E122</f>
        <v>32717.91</v>
      </c>
      <c r="E118" s="2">
        <v>0</v>
      </c>
      <c r="F118" s="2">
        <v>0</v>
      </c>
      <c r="G118" s="3">
        <f t="shared" si="0"/>
        <v>11384.55279</v>
      </c>
      <c r="H118" s="3">
        <f t="shared" si="1"/>
        <v>0.13999999999941792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720</v>
      </c>
      <c r="D121" s="2">
        <f>'PR-RAS'!E125</f>
        <v>2600</v>
      </c>
      <c r="E121" s="2">
        <v>0</v>
      </c>
      <c r="F121" s="2">
        <v>0</v>
      </c>
      <c r="G121" s="3">
        <f t="shared" si="0"/>
        <v>710.4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720</v>
      </c>
      <c r="D125" s="2">
        <f>'PR-RAS'!E129</f>
        <v>2600</v>
      </c>
      <c r="E125" s="2">
        <v>0</v>
      </c>
      <c r="F125" s="2">
        <v>0</v>
      </c>
      <c r="G125" s="3">
        <f t="shared" si="0"/>
        <v>734.08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720</v>
      </c>
      <c r="D127" s="2">
        <f>'PR-RAS'!E131</f>
        <v>2600</v>
      </c>
      <c r="E127" s="2">
        <v>0</v>
      </c>
      <c r="F127" s="2">
        <v>0</v>
      </c>
      <c r="G127" s="3">
        <f t="shared" si="0"/>
        <v>745.92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4766.41</v>
      </c>
      <c r="D136" s="2">
        <f>'PR-RAS'!E140</f>
        <v>2460.15</v>
      </c>
      <c r="E136" s="2">
        <v>0</v>
      </c>
      <c r="F136" s="2">
        <v>0</v>
      </c>
      <c r="G136" s="3">
        <f t="shared" si="0"/>
        <v>1307.7058500000001</v>
      </c>
      <c r="H136" s="3">
        <f t="shared" si="1"/>
        <v>0.55999999999994543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13.27</v>
      </c>
      <c r="E137" s="2">
        <v>0</v>
      </c>
      <c r="F137" s="2">
        <v>0</v>
      </c>
      <c r="G137" s="3">
        <f t="shared" si="0"/>
        <v>3.6094400000000002</v>
      </c>
      <c r="H137" s="3">
        <f t="shared" si="1"/>
        <v>0.26999999999999957</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13.27</v>
      </c>
      <c r="E146" s="2">
        <v>0</v>
      </c>
      <c r="F146" s="2">
        <v>0</v>
      </c>
      <c r="G146" s="3">
        <f t="shared" si="0"/>
        <v>3.8482999999999996</v>
      </c>
      <c r="H146" s="3">
        <f t="shared" si="1"/>
        <v>0.26999999999999957</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4766.41</v>
      </c>
      <c r="D147" s="2">
        <f>'PR-RAS'!E151</f>
        <v>2446.88</v>
      </c>
      <c r="E147" s="2">
        <v>0</v>
      </c>
      <c r="F147" s="2">
        <v>0</v>
      </c>
      <c r="G147" s="3">
        <f t="shared" si="0"/>
        <v>1410.38482</v>
      </c>
      <c r="H147" s="3">
        <f t="shared" si="1"/>
        <v>0.52999999999974534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706121.35</v>
      </c>
      <c r="D148" s="2">
        <f>'PR-RAS'!E152</f>
        <v>1031629.9400000001</v>
      </c>
      <c r="E148" s="2">
        <v>0</v>
      </c>
      <c r="F148" s="2">
        <v>0</v>
      </c>
      <c r="G148" s="3">
        <f t="shared" si="0"/>
        <v>407099.04080999998</v>
      </c>
      <c r="H148" s="3">
        <f t="shared" si="1"/>
        <v>0.40999999991618097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120819.43000000001</v>
      </c>
      <c r="D149" s="2">
        <f>'PR-RAS'!E153</f>
        <v>156820.19</v>
      </c>
      <c r="E149" s="2">
        <v>0</v>
      </c>
      <c r="F149" s="2">
        <v>0</v>
      </c>
      <c r="G149" s="3">
        <f t="shared" si="0"/>
        <v>64300.051879999999</v>
      </c>
      <c r="H149" s="3">
        <f t="shared" si="1"/>
        <v>0.6200000000098953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92034.16</v>
      </c>
      <c r="D150" s="2">
        <f>'PR-RAS'!E154</f>
        <v>119153.61</v>
      </c>
      <c r="E150" s="2">
        <v>0</v>
      </c>
      <c r="F150" s="2">
        <v>0</v>
      </c>
      <c r="G150" s="3">
        <f t="shared" si="0"/>
        <v>49220.865619999997</v>
      </c>
      <c r="H150" s="3">
        <f t="shared" si="1"/>
        <v>0.55000000000291038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90039.67</v>
      </c>
      <c r="D151" s="2">
        <f>'PR-RAS'!E155</f>
        <v>114236.88</v>
      </c>
      <c r="E151" s="2">
        <v>0</v>
      </c>
      <c r="F151" s="2">
        <v>0</v>
      </c>
      <c r="G151" s="3">
        <f t="shared" si="0"/>
        <v>47777.014499999997</v>
      </c>
      <c r="H151" s="3">
        <f t="shared" si="1"/>
        <v>0.44999999999708962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1994.49</v>
      </c>
      <c r="D153" s="2">
        <f>'PR-RAS'!E157</f>
        <v>4916.7299999999996</v>
      </c>
      <c r="E153" s="2">
        <v>0</v>
      </c>
      <c r="F153" s="2">
        <v>0</v>
      </c>
      <c r="G153" s="3">
        <f t="shared" si="0"/>
        <v>1797.8483999999999</v>
      </c>
      <c r="H153" s="3">
        <f t="shared" si="1"/>
        <v>0.76000000000044565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13599.64</v>
      </c>
      <c r="D155" s="2">
        <f>'PR-RAS'!E159</f>
        <v>18006.240000000002</v>
      </c>
      <c r="E155" s="2">
        <v>0</v>
      </c>
      <c r="F155" s="2">
        <v>0</v>
      </c>
      <c r="G155" s="3">
        <f t="shared" si="0"/>
        <v>7640.2664800000002</v>
      </c>
      <c r="H155" s="3">
        <f t="shared" si="1"/>
        <v>0.60000000000218279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15185.63</v>
      </c>
      <c r="D156" s="2">
        <f>'PR-RAS'!E160</f>
        <v>19660.34</v>
      </c>
      <c r="E156" s="2">
        <v>0</v>
      </c>
      <c r="F156" s="2">
        <v>0</v>
      </c>
      <c r="G156" s="3">
        <f t="shared" si="0"/>
        <v>8448.4780499999997</v>
      </c>
      <c r="H156" s="3">
        <f t="shared" si="1"/>
        <v>0.71000000000094587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15185.63</v>
      </c>
      <c r="D158" s="2">
        <f>'PR-RAS'!E162</f>
        <v>19660.34</v>
      </c>
      <c r="E158" s="2">
        <v>0</v>
      </c>
      <c r="F158" s="2">
        <v>0</v>
      </c>
      <c r="G158" s="3">
        <f t="shared" si="0"/>
        <v>8557.4906699999992</v>
      </c>
      <c r="H158" s="3">
        <f t="shared" si="1"/>
        <v>0.71000000000094587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257266.32</v>
      </c>
      <c r="D160" s="2">
        <f>'PR-RAS'!E164</f>
        <v>313629.34999999998</v>
      </c>
      <c r="E160" s="2">
        <v>0</v>
      </c>
      <c r="F160" s="2">
        <v>0</v>
      </c>
      <c r="G160" s="3">
        <f t="shared" si="0"/>
        <v>140639.47818000001</v>
      </c>
      <c r="H160" s="3">
        <f t="shared" si="1"/>
        <v>0.66999999998370185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5902.25</v>
      </c>
      <c r="D161" s="2">
        <f>'PR-RAS'!E165</f>
        <v>5228.3500000000004</v>
      </c>
      <c r="E161" s="2">
        <v>0</v>
      </c>
      <c r="F161" s="2">
        <v>0</v>
      </c>
      <c r="G161" s="3">
        <f t="shared" si="0"/>
        <v>2617.4320000000002</v>
      </c>
      <c r="H161" s="3">
        <f t="shared" si="1"/>
        <v>0.6000000000003638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45</v>
      </c>
      <c r="E162" s="2">
        <v>0</v>
      </c>
      <c r="F162" s="2">
        <v>0</v>
      </c>
      <c r="G162" s="3">
        <f t="shared" si="0"/>
        <v>14.49</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3582.45</v>
      </c>
      <c r="D163" s="2">
        <f>'PR-RAS'!E167</f>
        <v>3727.92</v>
      </c>
      <c r="E163" s="2">
        <v>0</v>
      </c>
      <c r="F163" s="2">
        <v>0</v>
      </c>
      <c r="G163" s="3">
        <f t="shared" si="0"/>
        <v>1788.2029800000003</v>
      </c>
      <c r="H163" s="3">
        <f t="shared" si="1"/>
        <v>0.52999999999974534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2013</v>
      </c>
      <c r="D164" s="2">
        <f>'PR-RAS'!E168</f>
        <v>1119.25</v>
      </c>
      <c r="E164" s="2">
        <v>0</v>
      </c>
      <c r="F164" s="2">
        <v>0</v>
      </c>
      <c r="G164" s="3">
        <f t="shared" si="0"/>
        <v>692.99450000000002</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306.8</v>
      </c>
      <c r="D165" s="2">
        <f>'PR-RAS'!E169</f>
        <v>336.18</v>
      </c>
      <c r="E165" s="2">
        <v>0</v>
      </c>
      <c r="F165" s="2">
        <v>0</v>
      </c>
      <c r="G165" s="3">
        <f t="shared" si="0"/>
        <v>160.58224000000001</v>
      </c>
      <c r="H165" s="3">
        <f t="shared" si="1"/>
        <v>0.37999999999999545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39210.449999999997</v>
      </c>
      <c r="D166" s="2">
        <f>'PR-RAS'!E170</f>
        <v>34806.979999999996</v>
      </c>
      <c r="E166" s="2">
        <v>0</v>
      </c>
      <c r="F166" s="2">
        <v>0</v>
      </c>
      <c r="G166" s="3">
        <f t="shared" si="0"/>
        <v>17956.02765</v>
      </c>
      <c r="H166" s="3">
        <f t="shared" si="1"/>
        <v>0.47000000000116415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3297.49</v>
      </c>
      <c r="D167" s="2">
        <f>'PR-RAS'!E171</f>
        <v>3941.54</v>
      </c>
      <c r="E167" s="2">
        <v>0</v>
      </c>
      <c r="F167" s="2">
        <v>0</v>
      </c>
      <c r="G167" s="3">
        <f t="shared" si="0"/>
        <v>1855.97462</v>
      </c>
      <c r="H167" s="3">
        <f t="shared" si="1"/>
        <v>0.9499999999998181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31717.64</v>
      </c>
      <c r="D169" s="2">
        <f>'PR-RAS'!E173</f>
        <v>29932.85</v>
      </c>
      <c r="E169" s="2">
        <v>0</v>
      </c>
      <c r="F169" s="2">
        <v>0</v>
      </c>
      <c r="G169" s="3">
        <f t="shared" si="0"/>
        <v>15386.001120000001</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361.53</v>
      </c>
      <c r="D170" s="2">
        <f>'PR-RAS'!E174</f>
        <v>13.95</v>
      </c>
      <c r="E170" s="2">
        <v>0</v>
      </c>
      <c r="F170" s="2">
        <v>0</v>
      </c>
      <c r="G170" s="3">
        <f t="shared" si="0"/>
        <v>65.813670000000002</v>
      </c>
      <c r="H170" s="3">
        <f t="shared" si="1"/>
        <v>0.520000000000028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3833.79</v>
      </c>
      <c r="D171" s="2">
        <f>'PR-RAS'!E175</f>
        <v>918.64</v>
      </c>
      <c r="E171" s="2">
        <v>0</v>
      </c>
      <c r="F171" s="2">
        <v>0</v>
      </c>
      <c r="G171" s="3">
        <f t="shared" si="0"/>
        <v>964.08190000000002</v>
      </c>
      <c r="H171" s="3">
        <f t="shared" si="1"/>
        <v>0.57000000000005002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178248.54</v>
      </c>
      <c r="D174" s="2">
        <f>'PR-RAS'!E178</f>
        <v>203229.04</v>
      </c>
      <c r="E174" s="2">
        <v>0</v>
      </c>
      <c r="F174" s="2">
        <v>0</v>
      </c>
      <c r="G174" s="3">
        <f t="shared" si="0"/>
        <v>101154.24526</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6850.54</v>
      </c>
      <c r="D175" s="2">
        <f>'PR-RAS'!E179</f>
        <v>7057.01</v>
      </c>
      <c r="E175" s="2">
        <v>0</v>
      </c>
      <c r="F175" s="2">
        <v>0</v>
      </c>
      <c r="G175" s="3">
        <f t="shared" si="0"/>
        <v>3647.8334399999999</v>
      </c>
      <c r="H175" s="3">
        <f t="shared" si="1"/>
        <v>0.47000000000025466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67519.350000000006</v>
      </c>
      <c r="D176" s="2">
        <f>'PR-RAS'!E180</f>
        <v>58177.94</v>
      </c>
      <c r="E176" s="2">
        <v>0</v>
      </c>
      <c r="F176" s="2">
        <v>0</v>
      </c>
      <c r="G176" s="3">
        <f t="shared" si="0"/>
        <v>32178.165249999998</v>
      </c>
      <c r="H176" s="3">
        <f t="shared" si="1"/>
        <v>0.41000000000349246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12731.48</v>
      </c>
      <c r="D177" s="2">
        <f>'PR-RAS'!E181</f>
        <v>4946.9799999999996</v>
      </c>
      <c r="E177" s="2">
        <v>0</v>
      </c>
      <c r="F177" s="2">
        <v>0</v>
      </c>
      <c r="G177" s="3">
        <f t="shared" si="0"/>
        <v>3982.0774399999996</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35836.21</v>
      </c>
      <c r="D178" s="2">
        <f>'PR-RAS'!E182</f>
        <v>59737.81</v>
      </c>
      <c r="E178" s="2">
        <v>0</v>
      </c>
      <c r="F178" s="2">
        <v>0</v>
      </c>
      <c r="G178" s="3">
        <f t="shared" si="0"/>
        <v>27490.193909999995</v>
      </c>
      <c r="H178" s="3">
        <f t="shared" si="1"/>
        <v>0.40000000000145519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1197</v>
      </c>
      <c r="D179" s="2">
        <f>'PR-RAS'!E183</f>
        <v>2556.23</v>
      </c>
      <c r="E179" s="2">
        <v>0</v>
      </c>
      <c r="F179" s="2">
        <v>0</v>
      </c>
      <c r="G179" s="3">
        <f t="shared" si="0"/>
        <v>1123.0838799999999</v>
      </c>
      <c r="H179" s="3">
        <f t="shared" si="1"/>
        <v>0.23000000000001819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29805.45</v>
      </c>
      <c r="D181" s="2">
        <f>'PR-RAS'!E185</f>
        <v>39018.61</v>
      </c>
      <c r="E181" s="2">
        <v>0</v>
      </c>
      <c r="F181" s="2">
        <v>0</v>
      </c>
      <c r="G181" s="3">
        <f t="shared" si="0"/>
        <v>19411.6806</v>
      </c>
      <c r="H181" s="3">
        <f t="shared" si="1"/>
        <v>0.84000000000014552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11414.31</v>
      </c>
      <c r="D182" s="2">
        <f>'PR-RAS'!E186</f>
        <v>14305.21</v>
      </c>
      <c r="E182" s="2">
        <v>0</v>
      </c>
      <c r="F182" s="2">
        <v>0</v>
      </c>
      <c r="G182" s="3">
        <f t="shared" si="0"/>
        <v>7244.4761299999991</v>
      </c>
      <c r="H182" s="3">
        <f t="shared" si="1"/>
        <v>0.51999999999861757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12894.2</v>
      </c>
      <c r="D183" s="2">
        <f>'PR-RAS'!E187</f>
        <v>17429.25</v>
      </c>
      <c r="E183" s="2">
        <v>0</v>
      </c>
      <c r="F183" s="2">
        <v>0</v>
      </c>
      <c r="G183" s="3">
        <f t="shared" si="0"/>
        <v>8690.991399999999</v>
      </c>
      <c r="H183" s="3">
        <f t="shared" si="1"/>
        <v>0.4500000000007276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33905.08</v>
      </c>
      <c r="D190" s="2">
        <f>'PR-RAS'!E194</f>
        <v>70364.98000000001</v>
      </c>
      <c r="E190" s="2">
        <v>0</v>
      </c>
      <c r="F190" s="2">
        <v>0</v>
      </c>
      <c r="G190" s="3">
        <f t="shared" si="0"/>
        <v>33006.022560000005</v>
      </c>
      <c r="H190" s="3">
        <f t="shared" si="1"/>
        <v>9.9999999991268851E-2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10691.06</v>
      </c>
      <c r="D191" s="2">
        <f>'PR-RAS'!E195</f>
        <v>42360.76</v>
      </c>
      <c r="E191" s="2">
        <v>0</v>
      </c>
      <c r="F191" s="2">
        <v>0</v>
      </c>
      <c r="G191" s="3">
        <f t="shared" si="0"/>
        <v>18128.390200000002</v>
      </c>
      <c r="H191" s="3">
        <f t="shared" si="1"/>
        <v>0.29999999999745341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778.22</v>
      </c>
      <c r="D192" s="2">
        <f>'PR-RAS'!E196</f>
        <v>720.37</v>
      </c>
      <c r="E192" s="2">
        <v>0</v>
      </c>
      <c r="F192" s="2">
        <v>0</v>
      </c>
      <c r="G192" s="3">
        <f t="shared" si="0"/>
        <v>423.82136000000003</v>
      </c>
      <c r="H192" s="3">
        <f t="shared" si="1"/>
        <v>0.59000000000003183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2987.36</v>
      </c>
      <c r="D193" s="2">
        <f>'PR-RAS'!E197</f>
        <v>3696.21</v>
      </c>
      <c r="E193" s="2">
        <v>0</v>
      </c>
      <c r="F193" s="2">
        <v>0</v>
      </c>
      <c r="G193" s="3">
        <f t="shared" si="0"/>
        <v>1992.9177600000003</v>
      </c>
      <c r="H193" s="3">
        <f t="shared" si="1"/>
        <v>0.57000000000016371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1259.19</v>
      </c>
      <c r="D194" s="2">
        <f>'PR-RAS'!E198</f>
        <v>2621.76</v>
      </c>
      <c r="E194" s="2">
        <v>0</v>
      </c>
      <c r="F194" s="2">
        <v>0</v>
      </c>
      <c r="G194" s="3">
        <f t="shared" si="0"/>
        <v>1255.0230300000003</v>
      </c>
      <c r="H194" s="3">
        <f t="shared" si="1"/>
        <v>0.42999999999983629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5908.68</v>
      </c>
      <c r="D195" s="2">
        <f>'PR-RAS'!E199</f>
        <v>7594.56</v>
      </c>
      <c r="E195" s="2">
        <v>0</v>
      </c>
      <c r="F195" s="2">
        <v>0</v>
      </c>
      <c r="G195" s="3">
        <f t="shared" si="0"/>
        <v>4092.9732000000008</v>
      </c>
      <c r="H195" s="3">
        <f t="shared" si="1"/>
        <v>0.75999999999930878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12280.57</v>
      </c>
      <c r="D197" s="2">
        <f>'PR-RAS'!E201</f>
        <v>13371.32</v>
      </c>
      <c r="E197" s="2">
        <v>0</v>
      </c>
      <c r="F197" s="2">
        <v>0</v>
      </c>
      <c r="G197" s="3">
        <f t="shared" si="0"/>
        <v>7648.5491600000005</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1605.3799999999999</v>
      </c>
      <c r="D198" s="2">
        <f>'PR-RAS'!E202</f>
        <v>1509.02</v>
      </c>
      <c r="E198" s="2">
        <v>0</v>
      </c>
      <c r="F198" s="2">
        <v>0</v>
      </c>
      <c r="G198" s="3">
        <f t="shared" si="0"/>
        <v>910.81374000000005</v>
      </c>
      <c r="H198" s="3">
        <f t="shared" si="1"/>
        <v>0.39999999999986358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1605.3799999999999</v>
      </c>
      <c r="D212" s="2">
        <f>'PR-RAS'!E216</f>
        <v>1509.02</v>
      </c>
      <c r="E212" s="2">
        <v>0</v>
      </c>
      <c r="F212" s="2">
        <v>0</v>
      </c>
      <c r="G212" s="3">
        <f t="shared" si="0"/>
        <v>975.54161999999997</v>
      </c>
      <c r="H212" s="3">
        <f t="shared" si="1"/>
        <v>0.39999999999986358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1605.31</v>
      </c>
      <c r="D213" s="2">
        <f>'PR-RAS'!E217</f>
        <v>1505.04</v>
      </c>
      <c r="E213" s="2">
        <v>0</v>
      </c>
      <c r="F213" s="2">
        <v>0</v>
      </c>
      <c r="G213" s="3">
        <f t="shared" si="0"/>
        <v>978.46267999999986</v>
      </c>
      <c r="H213" s="3">
        <f t="shared" si="1"/>
        <v>0.34999999999990905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7.0000000000000007E-2</v>
      </c>
      <c r="D215" s="2">
        <f>'PR-RAS'!E219</f>
        <v>3.98</v>
      </c>
      <c r="E215" s="2">
        <v>0</v>
      </c>
      <c r="F215" s="2">
        <v>0</v>
      </c>
      <c r="G215" s="3">
        <f t="shared" si="0"/>
        <v>1.7184199999999998</v>
      </c>
      <c r="H215" s="3">
        <f t="shared" si="1"/>
        <v>9.0000000000000024E-2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40492.54</v>
      </c>
      <c r="D217" s="2">
        <f>'PR-RAS'!E221</f>
        <v>29835.02</v>
      </c>
      <c r="E217" s="2">
        <v>0</v>
      </c>
      <c r="F217" s="2">
        <v>0</v>
      </c>
      <c r="G217" s="3">
        <f t="shared" si="0"/>
        <v>21635.117279999999</v>
      </c>
      <c r="H217" s="3">
        <f t="shared" si="1"/>
        <v>0.47999999999956344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40492.54</v>
      </c>
      <c r="D221" s="2">
        <f>'PR-RAS'!E225</f>
        <v>29835.02</v>
      </c>
      <c r="E221" s="2">
        <v>0</v>
      </c>
      <c r="F221" s="2">
        <v>0</v>
      </c>
      <c r="G221" s="3">
        <f t="shared" si="0"/>
        <v>22035.767599999999</v>
      </c>
      <c r="H221" s="3">
        <f t="shared" si="1"/>
        <v>0.47999999999956344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40492.54</v>
      </c>
      <c r="D224" s="2">
        <f>'PR-RAS'!E228</f>
        <v>29835.02</v>
      </c>
      <c r="E224" s="2">
        <v>0</v>
      </c>
      <c r="F224" s="2">
        <v>0</v>
      </c>
      <c r="G224" s="3">
        <f t="shared" si="0"/>
        <v>22336.25534</v>
      </c>
      <c r="H224" s="3">
        <f t="shared" si="1"/>
        <v>0.47999999999956344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11218.46</v>
      </c>
      <c r="D226" s="2">
        <f>'PR-RAS'!E230</f>
        <v>26320.21</v>
      </c>
      <c r="E226" s="2">
        <v>0</v>
      </c>
      <c r="F226" s="2">
        <v>0</v>
      </c>
      <c r="G226" s="3">
        <f t="shared" si="0"/>
        <v>14368.248</v>
      </c>
      <c r="H226" s="3">
        <f t="shared" si="1"/>
        <v>0.66999999999825377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11218.46</v>
      </c>
      <c r="D233" s="2">
        <f>'PR-RAS'!E237</f>
        <v>26320.21</v>
      </c>
      <c r="E233" s="2">
        <v>0</v>
      </c>
      <c r="F233" s="2">
        <v>0</v>
      </c>
      <c r="G233" s="3">
        <f t="shared" si="0"/>
        <v>14815.26016</v>
      </c>
      <c r="H233" s="3">
        <f t="shared" si="1"/>
        <v>0.66999999999825377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11218.46</v>
      </c>
      <c r="D234" s="2">
        <f>'PR-RAS'!E238</f>
        <v>26320.21</v>
      </c>
      <c r="E234" s="2">
        <v>0</v>
      </c>
      <c r="F234" s="2">
        <v>0</v>
      </c>
      <c r="G234" s="3">
        <f t="shared" si="0"/>
        <v>14879.11904</v>
      </c>
      <c r="H234" s="3">
        <f t="shared" si="1"/>
        <v>0.66999999999825377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135889.22</v>
      </c>
      <c r="D258" s="2">
        <f>'PR-RAS'!E262</f>
        <v>182141.5</v>
      </c>
      <c r="E258" s="2">
        <v>0</v>
      </c>
      <c r="F258" s="2">
        <v>0</v>
      </c>
      <c r="G258" s="3">
        <f t="shared" si="0"/>
        <v>128544.26054</v>
      </c>
      <c r="H258" s="3">
        <f t="shared" si="1"/>
        <v>0.72000000000116415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135889.22</v>
      </c>
      <c r="D265" s="2">
        <f>'PR-RAS'!E269</f>
        <v>182141.5</v>
      </c>
      <c r="E265" s="2">
        <v>0</v>
      </c>
      <c r="F265" s="2">
        <v>0</v>
      </c>
      <c r="G265" s="3">
        <f t="shared" si="0"/>
        <v>132045.46608000001</v>
      </c>
      <c r="H265" s="3">
        <f t="shared" si="1"/>
        <v>0.72000000000116415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135889.22</v>
      </c>
      <c r="D266" s="2">
        <f>'PR-RAS'!E270</f>
        <v>182141.5</v>
      </c>
      <c r="E266" s="2">
        <v>0</v>
      </c>
      <c r="F266" s="2">
        <v>0</v>
      </c>
      <c r="G266" s="3">
        <f t="shared" si="0"/>
        <v>132545.63829999999</v>
      </c>
      <c r="H266" s="3">
        <f t="shared" si="1"/>
        <v>0.72000000000116415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138830</v>
      </c>
      <c r="D269" s="2">
        <f>'PR-RAS'!E273</f>
        <v>321374.65000000002</v>
      </c>
      <c r="E269" s="2">
        <v>0</v>
      </c>
      <c r="F269" s="2">
        <v>0</v>
      </c>
      <c r="G269" s="3">
        <f t="shared" si="0"/>
        <v>209463.25240000003</v>
      </c>
      <c r="H269" s="3">
        <f t="shared" si="1"/>
        <v>0.34999999997671694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126580</v>
      </c>
      <c r="D270" s="2">
        <f>'PR-RAS'!E274</f>
        <v>138093.4</v>
      </c>
      <c r="E270" s="2">
        <v>0</v>
      </c>
      <c r="F270" s="2">
        <v>0</v>
      </c>
      <c r="G270" s="3">
        <f t="shared" si="0"/>
        <v>108344.26920000001</v>
      </c>
      <c r="H270" s="3">
        <f t="shared" si="1"/>
        <v>0.39999999999417923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126580</v>
      </c>
      <c r="D271" s="2">
        <f>'PR-RAS'!E275</f>
        <v>137317.84</v>
      </c>
      <c r="E271" s="2">
        <v>0</v>
      </c>
      <c r="F271" s="2">
        <v>0</v>
      </c>
      <c r="G271" s="3">
        <f t="shared" si="0"/>
        <v>108328.23360000001</v>
      </c>
      <c r="H271" s="3">
        <f t="shared" si="1"/>
        <v>0.16000000000349246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775.56</v>
      </c>
      <c r="E272" s="2">
        <v>0</v>
      </c>
      <c r="F272" s="2">
        <v>0</v>
      </c>
      <c r="G272" s="3">
        <f t="shared" si="0"/>
        <v>420.35352</v>
      </c>
      <c r="H272" s="3">
        <f t="shared" si="1"/>
        <v>0.44000000000005457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12000</v>
      </c>
      <c r="D274" s="2">
        <f>'PR-RAS'!E278</f>
        <v>27475</v>
      </c>
      <c r="E274" s="2">
        <v>0</v>
      </c>
      <c r="F274" s="2">
        <v>0</v>
      </c>
      <c r="G274" s="3">
        <f t="shared" si="0"/>
        <v>18277.350000000002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12000</v>
      </c>
      <c r="D275" s="2">
        <f>'PR-RAS'!E279</f>
        <v>16975</v>
      </c>
      <c r="E275" s="2">
        <v>0</v>
      </c>
      <c r="F275" s="2">
        <v>0</v>
      </c>
      <c r="G275" s="3">
        <f t="shared" ref="G275:G528" si="12">(B275/1000)*(C275*1+D275*2)</f>
        <v>12590.300000000001</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10500</v>
      </c>
      <c r="E276" s="2">
        <v>0</v>
      </c>
      <c r="F276" s="2">
        <v>0</v>
      </c>
      <c r="G276" s="3">
        <f t="shared" si="12"/>
        <v>5775.0000000000009</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250</v>
      </c>
      <c r="D279" s="2">
        <f>'PR-RAS'!E283</f>
        <v>3800</v>
      </c>
      <c r="E279" s="2">
        <v>0</v>
      </c>
      <c r="F279" s="2">
        <v>0</v>
      </c>
      <c r="G279" s="3">
        <f t="shared" si="12"/>
        <v>2182.3000000000002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250</v>
      </c>
      <c r="D280" s="2">
        <f>'PR-RAS'!E284</f>
        <v>3800</v>
      </c>
      <c r="E280" s="2">
        <v>0</v>
      </c>
      <c r="F280" s="2">
        <v>0</v>
      </c>
      <c r="G280" s="3">
        <f t="shared" si="12"/>
        <v>2190.15</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152006.25</v>
      </c>
      <c r="E285" s="2">
        <v>0</v>
      </c>
      <c r="F285" s="2">
        <v>0</v>
      </c>
      <c r="G285" s="3">
        <f t="shared" si="12"/>
        <v>86339.549999999988</v>
      </c>
      <c r="H285" s="3">
        <f t="shared" si="13"/>
        <v>0.25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152006.25</v>
      </c>
      <c r="E286" s="2">
        <v>0</v>
      </c>
      <c r="F286" s="2">
        <v>0</v>
      </c>
      <c r="G286" s="3">
        <f t="shared" si="12"/>
        <v>86643.562499999985</v>
      </c>
      <c r="H286" s="3">
        <f t="shared" si="13"/>
        <v>0.25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706121.35</v>
      </c>
      <c r="D295" s="2">
        <f>'PR-RAS'!E299</f>
        <v>1031629.9400000001</v>
      </c>
      <c r="E295" s="2">
        <v>0</v>
      </c>
      <c r="F295" s="2">
        <v>0</v>
      </c>
      <c r="G295" s="3">
        <f t="shared" si="12"/>
        <v>814198.08161999995</v>
      </c>
      <c r="H295" s="3">
        <f t="shared" si="13"/>
        <v>0.40999999991618097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1080897.3599999999</v>
      </c>
      <c r="D296" s="2">
        <f>'PR-RAS'!E300</f>
        <v>768038.73999999964</v>
      </c>
      <c r="E296" s="2">
        <v>0</v>
      </c>
      <c r="F296" s="2">
        <v>0</v>
      </c>
      <c r="G296" s="3">
        <f t="shared" si="12"/>
        <v>772007.57779999962</v>
      </c>
      <c r="H296" s="3">
        <f t="shared" si="13"/>
        <v>0.62000000022817403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442879.71</v>
      </c>
      <c r="D298" s="2">
        <f>'PR-RAS'!E302</f>
        <v>1391077.84</v>
      </c>
      <c r="E298" s="2">
        <v>0</v>
      </c>
      <c r="F298" s="2">
        <v>0</v>
      </c>
      <c r="G298" s="3">
        <f t="shared" si="12"/>
        <v>957835.51083000004</v>
      </c>
      <c r="H298" s="3">
        <f t="shared" si="13"/>
        <v>0.44999999989522621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56793.22</v>
      </c>
      <c r="D300" s="2">
        <f>'PR-RAS'!E304</f>
        <v>73982.720000000001</v>
      </c>
      <c r="E300" s="2">
        <v>0</v>
      </c>
      <c r="F300" s="2">
        <v>0</v>
      </c>
      <c r="G300" s="3">
        <f t="shared" si="12"/>
        <v>61222.839339999999</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157546.15</v>
      </c>
      <c r="E303" s="2">
        <v>0</v>
      </c>
      <c r="F303" s="2">
        <v>0</v>
      </c>
      <c r="G303" s="3">
        <f t="shared" si="12"/>
        <v>95157.874599999996</v>
      </c>
      <c r="H303" s="3">
        <f t="shared" si="13"/>
        <v>0.14999999999417923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5399.25</v>
      </c>
      <c r="E304" s="2">
        <v>0</v>
      </c>
      <c r="F304" s="2">
        <v>0</v>
      </c>
      <c r="G304" s="3">
        <f t="shared" si="12"/>
        <v>3271.9454999999998</v>
      </c>
      <c r="H304" s="3">
        <f t="shared" si="13"/>
        <v>0.25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5399.25</v>
      </c>
      <c r="E305" s="2">
        <v>0</v>
      </c>
      <c r="F305" s="2">
        <v>0</v>
      </c>
      <c r="G305" s="3">
        <f t="shared" si="12"/>
        <v>3282.7440000000001</v>
      </c>
      <c r="H305" s="3">
        <f t="shared" si="13"/>
        <v>0.25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5399.25</v>
      </c>
      <c r="E306" s="2">
        <v>0</v>
      </c>
      <c r="F306" s="2">
        <v>0</v>
      </c>
      <c r="G306" s="3">
        <f t="shared" si="12"/>
        <v>3293.5425</v>
      </c>
      <c r="H306" s="3">
        <f t="shared" si="13"/>
        <v>0.25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152146.9</v>
      </c>
      <c r="E316" s="2">
        <v>0</v>
      </c>
      <c r="F316" s="2">
        <v>0</v>
      </c>
      <c r="G316" s="3">
        <f t="shared" si="12"/>
        <v>95852.546999999991</v>
      </c>
      <c r="H316" s="3">
        <f t="shared" si="13"/>
        <v>0.10000000000582077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148756.25</v>
      </c>
      <c r="E317" s="2">
        <v>0</v>
      </c>
      <c r="F317" s="2">
        <v>0</v>
      </c>
      <c r="G317" s="3">
        <f t="shared" si="12"/>
        <v>94013.95</v>
      </c>
      <c r="H317" s="3">
        <f t="shared" si="13"/>
        <v>0.25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148756.25</v>
      </c>
      <c r="E321" s="2">
        <v>0</v>
      </c>
      <c r="F321" s="2">
        <v>0</v>
      </c>
      <c r="G321" s="3">
        <f t="shared" si="12"/>
        <v>95204</v>
      </c>
      <c r="H321" s="3">
        <f t="shared" si="13"/>
        <v>0.25</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415.65</v>
      </c>
      <c r="E322" s="2">
        <v>0</v>
      </c>
      <c r="F322" s="2">
        <v>0</v>
      </c>
      <c r="G322" s="3">
        <f t="shared" si="12"/>
        <v>266.84730000000002</v>
      </c>
      <c r="H322" s="3">
        <f t="shared" si="13"/>
        <v>0.35000000000002274</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415.65</v>
      </c>
      <c r="E324" s="2">
        <v>0</v>
      </c>
      <c r="F324" s="2">
        <v>0</v>
      </c>
      <c r="G324" s="3">
        <f t="shared" si="12"/>
        <v>268.50990000000002</v>
      </c>
      <c r="H324" s="3">
        <f t="shared" si="13"/>
        <v>0.35000000000002274</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2975</v>
      </c>
      <c r="E344" s="2">
        <v>0</v>
      </c>
      <c r="F344" s="2">
        <v>0</v>
      </c>
      <c r="G344" s="3">
        <f t="shared" si="12"/>
        <v>2040.8500000000001</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2975</v>
      </c>
      <c r="E347" s="2">
        <v>0</v>
      </c>
      <c r="F347" s="2">
        <v>0</v>
      </c>
      <c r="G347" s="3">
        <f t="shared" si="12"/>
        <v>2058.6999999999998</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257510.54000000004</v>
      </c>
      <c r="D355" s="2">
        <f>'PR-RAS'!E360</f>
        <v>1192906.03</v>
      </c>
      <c r="E355" s="2">
        <v>0</v>
      </c>
      <c r="F355" s="2">
        <v>0</v>
      </c>
      <c r="G355" s="3">
        <f t="shared" si="12"/>
        <v>935736.20039999997</v>
      </c>
      <c r="H355" s="3">
        <f t="shared" si="13"/>
        <v>0.48999999999068677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720</v>
      </c>
      <c r="D356" s="2">
        <f>'PR-RAS'!E361</f>
        <v>128100</v>
      </c>
      <c r="E356" s="2">
        <v>0</v>
      </c>
      <c r="F356" s="2">
        <v>0</v>
      </c>
      <c r="G356" s="3">
        <f t="shared" si="12"/>
        <v>91206.599999999991</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720</v>
      </c>
      <c r="D357" s="2">
        <f>'PR-RAS'!E362</f>
        <v>128100</v>
      </c>
      <c r="E357" s="2">
        <v>0</v>
      </c>
      <c r="F357" s="2">
        <v>0</v>
      </c>
      <c r="G357" s="3">
        <f t="shared" si="12"/>
        <v>91463.51999999999</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720</v>
      </c>
      <c r="D358" s="2">
        <f>'PR-RAS'!E363</f>
        <v>128100</v>
      </c>
      <c r="E358" s="2">
        <v>0</v>
      </c>
      <c r="F358" s="2">
        <v>0</v>
      </c>
      <c r="G358" s="3">
        <f t="shared" si="12"/>
        <v>91720.44</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182874.33000000002</v>
      </c>
      <c r="D368" s="2">
        <f>'PR-RAS'!E373</f>
        <v>1006009.4199999999</v>
      </c>
      <c r="E368" s="2">
        <v>0</v>
      </c>
      <c r="F368" s="2">
        <v>0</v>
      </c>
      <c r="G368" s="3">
        <f t="shared" si="12"/>
        <v>805525.79339000001</v>
      </c>
      <c r="H368" s="3">
        <f t="shared" si="13"/>
        <v>0.74999999994179234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157727.94</v>
      </c>
      <c r="D369" s="2">
        <f>'PR-RAS'!E374</f>
        <v>1001423.59</v>
      </c>
      <c r="E369" s="2">
        <v>0</v>
      </c>
      <c r="F369" s="2">
        <v>0</v>
      </c>
      <c r="G369" s="3">
        <f t="shared" si="12"/>
        <v>795091.64416000003</v>
      </c>
      <c r="H369" s="3">
        <f t="shared" si="13"/>
        <v>0.47000000003026798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9880</v>
      </c>
      <c r="D371" s="2">
        <f>'PR-RAS'!E376</f>
        <v>678118.37</v>
      </c>
      <c r="E371" s="2">
        <v>0</v>
      </c>
      <c r="F371" s="2">
        <v>0</v>
      </c>
      <c r="G371" s="3">
        <f t="shared" si="12"/>
        <v>505463.19380000001</v>
      </c>
      <c r="H371" s="3">
        <f t="shared" si="13"/>
        <v>0.36999999999534339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84954.04</v>
      </c>
      <c r="D372" s="2">
        <f>'PR-RAS'!E377</f>
        <v>152112.12</v>
      </c>
      <c r="E372" s="2">
        <v>0</v>
      </c>
      <c r="F372" s="2">
        <v>0</v>
      </c>
      <c r="G372" s="3">
        <f t="shared" si="12"/>
        <v>144385.14187999998</v>
      </c>
      <c r="H372" s="3">
        <f t="shared" si="13"/>
        <v>0.15999999998894054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62893.9</v>
      </c>
      <c r="D373" s="2">
        <f>'PR-RAS'!E378</f>
        <v>171193.1</v>
      </c>
      <c r="E373" s="2">
        <v>0</v>
      </c>
      <c r="F373" s="2">
        <v>0</v>
      </c>
      <c r="G373" s="3">
        <f t="shared" si="12"/>
        <v>150764.19720000002</v>
      </c>
      <c r="H373" s="3">
        <f t="shared" si="13"/>
        <v>0.20000000000436557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4533.8099999999995</v>
      </c>
      <c r="D374" s="2">
        <f>'PR-RAS'!E379</f>
        <v>3710.83</v>
      </c>
      <c r="E374" s="2">
        <v>0</v>
      </c>
      <c r="F374" s="2">
        <v>0</v>
      </c>
      <c r="G374" s="3">
        <f t="shared" si="12"/>
        <v>4459.3903099999998</v>
      </c>
      <c r="H374" s="3">
        <f t="shared" si="13"/>
        <v>0.36000000000058208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189.64</v>
      </c>
      <c r="D375" s="2">
        <f>'PR-RAS'!E380</f>
        <v>914.1</v>
      </c>
      <c r="E375" s="2">
        <v>0</v>
      </c>
      <c r="F375" s="2">
        <v>0</v>
      </c>
      <c r="G375" s="3">
        <f t="shared" si="12"/>
        <v>754.67216000000008</v>
      </c>
      <c r="H375" s="3">
        <f t="shared" si="13"/>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665.17</v>
      </c>
      <c r="D376" s="2">
        <f>'PR-RAS'!E381</f>
        <v>47</v>
      </c>
      <c r="E376" s="2">
        <v>0</v>
      </c>
      <c r="F376" s="2">
        <v>0</v>
      </c>
      <c r="G376" s="3">
        <f t="shared" si="12"/>
        <v>284.68874999999997</v>
      </c>
      <c r="H376" s="3">
        <f t="shared" si="13"/>
        <v>0.16999999999995907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82</v>
      </c>
      <c r="D377" s="2">
        <f>'PR-RAS'!E382</f>
        <v>0</v>
      </c>
      <c r="E377" s="2">
        <v>0</v>
      </c>
      <c r="F377" s="2">
        <v>0</v>
      </c>
      <c r="G377" s="3">
        <f t="shared" si="12"/>
        <v>30.832000000000001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3597</v>
      </c>
      <c r="D381" s="2">
        <f>'PR-RAS'!E386</f>
        <v>2749.73</v>
      </c>
      <c r="E381" s="2">
        <v>0</v>
      </c>
      <c r="F381" s="2">
        <v>0</v>
      </c>
      <c r="G381" s="3">
        <f t="shared" si="12"/>
        <v>3456.6547999999998</v>
      </c>
      <c r="H381" s="3">
        <f t="shared" si="13"/>
        <v>0.26999999999998181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20612.580000000002</v>
      </c>
      <c r="D396" s="2">
        <f>'PR-RAS'!E401</f>
        <v>875</v>
      </c>
      <c r="E396" s="2">
        <v>0</v>
      </c>
      <c r="F396" s="2">
        <v>0</v>
      </c>
      <c r="G396" s="3">
        <f t="shared" si="12"/>
        <v>8833.2191000000003</v>
      </c>
      <c r="H396" s="3">
        <f t="shared" si="13"/>
        <v>0.41999999999825377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10436.33</v>
      </c>
      <c r="D398" s="2">
        <f>'PR-RAS'!E403</f>
        <v>0</v>
      </c>
      <c r="E398" s="2">
        <v>0</v>
      </c>
      <c r="F398" s="2">
        <v>0</v>
      </c>
      <c r="G398" s="3">
        <f t="shared" si="12"/>
        <v>4143.2230100000006</v>
      </c>
      <c r="H398" s="3">
        <f t="shared" si="13"/>
        <v>0.32999999999992724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2975</v>
      </c>
      <c r="D399" s="2">
        <f>'PR-RAS'!E404</f>
        <v>0</v>
      </c>
      <c r="E399" s="2">
        <v>0</v>
      </c>
      <c r="F399" s="2">
        <v>0</v>
      </c>
      <c r="G399" s="3">
        <f t="shared" si="12"/>
        <v>1184.05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7201.25</v>
      </c>
      <c r="D400" s="2">
        <f>'PR-RAS'!E405</f>
        <v>875</v>
      </c>
      <c r="E400" s="2">
        <v>0</v>
      </c>
      <c r="F400" s="2">
        <v>0</v>
      </c>
      <c r="G400" s="3">
        <f t="shared" si="12"/>
        <v>3571.5487500000004</v>
      </c>
      <c r="H400" s="3">
        <f t="shared" si="13"/>
        <v>0.25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73916.210000000006</v>
      </c>
      <c r="D407" s="2">
        <f>'PR-RAS'!E412</f>
        <v>58796.61</v>
      </c>
      <c r="E407" s="2">
        <v>0</v>
      </c>
      <c r="F407" s="2">
        <v>0</v>
      </c>
      <c r="G407" s="3">
        <f t="shared" si="12"/>
        <v>77752.828580000001</v>
      </c>
      <c r="H407" s="3">
        <f t="shared" si="13"/>
        <v>0.60000000000582077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73916.210000000006</v>
      </c>
      <c r="D408" s="2">
        <f>'PR-RAS'!E413</f>
        <v>58796.61</v>
      </c>
      <c r="E408" s="2">
        <v>0</v>
      </c>
      <c r="F408" s="2">
        <v>0</v>
      </c>
      <c r="G408" s="3">
        <f t="shared" si="12"/>
        <v>77944.338009999992</v>
      </c>
      <c r="H408" s="3">
        <f t="shared" si="13"/>
        <v>0.60000000000582077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257510.54000000004</v>
      </c>
      <c r="D413" s="2">
        <f>'PR-RAS'!E418</f>
        <v>1035359.88</v>
      </c>
      <c r="E413" s="2">
        <v>0</v>
      </c>
      <c r="F413" s="2">
        <v>0</v>
      </c>
      <c r="G413" s="3">
        <f t="shared" si="12"/>
        <v>959230.88359999983</v>
      </c>
      <c r="H413" s="3">
        <f t="shared" si="13"/>
        <v>0.57999999995809048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121806.79</v>
      </c>
      <c r="E415" s="2">
        <v>0</v>
      </c>
      <c r="F415" s="2">
        <v>0</v>
      </c>
      <c r="G415" s="3">
        <f t="shared" si="12"/>
        <v>100856.02211999999</v>
      </c>
      <c r="H415" s="3">
        <f t="shared" si="13"/>
        <v>0.21000000000640284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1769.64</v>
      </c>
      <c r="D416" s="2">
        <f>'PR-RAS'!E421</f>
        <v>0</v>
      </c>
      <c r="E416" s="2">
        <v>0</v>
      </c>
      <c r="F416" s="2">
        <v>0</v>
      </c>
      <c r="G416" s="3">
        <f t="shared" si="12"/>
        <v>734.40060000000005</v>
      </c>
      <c r="H416" s="3">
        <f t="shared" si="13"/>
        <v>0.35999999999989996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1787018.71</v>
      </c>
      <c r="D417" s="2">
        <f>'PR-RAS'!E422</f>
        <v>1957214.8299999996</v>
      </c>
      <c r="E417" s="2">
        <v>0</v>
      </c>
      <c r="F417" s="2">
        <v>0</v>
      </c>
      <c r="G417" s="3">
        <f t="shared" si="12"/>
        <v>2371802.5219199997</v>
      </c>
      <c r="H417" s="3">
        <f t="shared" si="13"/>
        <v>0.46000000042840838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963631.89</v>
      </c>
      <c r="D418" s="2">
        <f>'PR-RAS'!E423</f>
        <v>2224535.9700000002</v>
      </c>
      <c r="E418" s="2">
        <v>0</v>
      </c>
      <c r="F418" s="2">
        <v>0</v>
      </c>
      <c r="G418" s="3">
        <f t="shared" si="12"/>
        <v>2257097.4971099999</v>
      </c>
      <c r="H418" s="3">
        <f t="shared" si="13"/>
        <v>0.13999999978113919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823386.82</v>
      </c>
      <c r="D419" s="2">
        <f>'PR-RAS'!E424</f>
        <v>0</v>
      </c>
      <c r="E419" s="2">
        <v>0</v>
      </c>
      <c r="F419" s="2">
        <v>0</v>
      </c>
      <c r="G419" s="3">
        <f t="shared" si="12"/>
        <v>344175.69075999997</v>
      </c>
      <c r="H419" s="3">
        <f t="shared" si="13"/>
        <v>0.18000000005122274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267321.1400000006</v>
      </c>
      <c r="E420" s="2">
        <v>0</v>
      </c>
      <c r="F420" s="2">
        <v>0</v>
      </c>
      <c r="G420" s="3">
        <f t="shared" si="12"/>
        <v>224015.11532000048</v>
      </c>
      <c r="H420" s="3">
        <f t="shared" si="13"/>
        <v>0.14000000059604645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442879.71</v>
      </c>
      <c r="D421" s="2">
        <f>'PR-RAS'!E426</f>
        <v>1269271.05</v>
      </c>
      <c r="E421" s="2">
        <v>0</v>
      </c>
      <c r="F421" s="2">
        <v>0</v>
      </c>
      <c r="G421" s="3">
        <f t="shared" si="12"/>
        <v>1252197.1602</v>
      </c>
      <c r="H421" s="3">
        <f t="shared" si="13"/>
        <v>0.34000000002561137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58562.86</v>
      </c>
      <c r="D423" s="2">
        <f>'PR-RAS'!E428</f>
        <v>73982.720000000001</v>
      </c>
      <c r="E423" s="2">
        <v>0</v>
      </c>
      <c r="F423" s="2">
        <v>0</v>
      </c>
      <c r="G423" s="3">
        <f t="shared" si="12"/>
        <v>87154.942599999995</v>
      </c>
      <c r="H423" s="3">
        <f t="shared" si="13"/>
        <v>0.41999999999825377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665.17</v>
      </c>
      <c r="D424" s="2">
        <f>'PR-RAS'!E430</f>
        <v>0</v>
      </c>
      <c r="E424" s="2">
        <v>0</v>
      </c>
      <c r="F424" s="2">
        <v>0</v>
      </c>
      <c r="G424" s="3">
        <f t="shared" si="12"/>
        <v>281.36690999999996</v>
      </c>
      <c r="H424" s="3">
        <f t="shared" si="13"/>
        <v>0.16999999999995907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665.17</v>
      </c>
      <c r="D485" s="2">
        <f>'PR-RAS'!E491</f>
        <v>0</v>
      </c>
      <c r="E485" s="2">
        <v>0</v>
      </c>
      <c r="F485" s="2">
        <v>0</v>
      </c>
      <c r="G485" s="3">
        <f t="shared" si="12"/>
        <v>321.94227999999998</v>
      </c>
      <c r="H485" s="3">
        <f t="shared" si="13"/>
        <v>0.16999999999995907</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665.17</v>
      </c>
      <c r="D503" s="2">
        <f>'PR-RAS'!E509</f>
        <v>0</v>
      </c>
      <c r="E503" s="2">
        <v>0</v>
      </c>
      <c r="F503" s="2">
        <v>0</v>
      </c>
      <c r="G503" s="3">
        <f t="shared" si="12"/>
        <v>333.91533999999996</v>
      </c>
      <c r="H503" s="3">
        <f t="shared" si="13"/>
        <v>0.16999999999995907</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665.17</v>
      </c>
      <c r="D504" s="2">
        <f>'PR-RAS'!E510</f>
        <v>0</v>
      </c>
      <c r="E504" s="2">
        <v>0</v>
      </c>
      <c r="F504" s="2">
        <v>0</v>
      </c>
      <c r="G504" s="3">
        <f t="shared" si="12"/>
        <v>334.58051</v>
      </c>
      <c r="H504" s="3">
        <f t="shared" si="13"/>
        <v>0.16999999999995907</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665.17</v>
      </c>
      <c r="D633" s="2">
        <f>'PR-RAS'!E639</f>
        <v>0</v>
      </c>
      <c r="E633" s="2">
        <v>0</v>
      </c>
      <c r="F633" s="2">
        <v>0</v>
      </c>
      <c r="G633" s="3">
        <f t="shared" si="14"/>
        <v>420.38743999999997</v>
      </c>
      <c r="H633" s="3">
        <f t="shared" si="15"/>
        <v>0.16999999999995907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665.17</v>
      </c>
      <c r="E635" s="2">
        <v>0</v>
      </c>
      <c r="F635" s="2">
        <v>0</v>
      </c>
      <c r="G635" s="3">
        <f t="shared" si="14"/>
        <v>843.43556000000001</v>
      </c>
      <c r="H635" s="3">
        <f t="shared" si="15"/>
        <v>0.16999999999995907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1787683.88</v>
      </c>
      <c r="D637" s="2">
        <f>'PR-RAS'!E643</f>
        <v>1957214.8299999996</v>
      </c>
      <c r="E637" s="2">
        <v>0</v>
      </c>
      <c r="F637" s="2">
        <v>0</v>
      </c>
      <c r="G637" s="3">
        <f t="shared" si="14"/>
        <v>3626544.2114399993</v>
      </c>
      <c r="H637" s="3">
        <f t="shared" si="15"/>
        <v>0.29000000050291419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963631.89</v>
      </c>
      <c r="D638" s="2">
        <f>'PR-RAS'!E644</f>
        <v>2224535.9700000002</v>
      </c>
      <c r="E638" s="2">
        <v>0</v>
      </c>
      <c r="F638" s="2">
        <v>0</v>
      </c>
      <c r="G638" s="3">
        <f t="shared" si="14"/>
        <v>3447892.33971</v>
      </c>
      <c r="H638" s="3">
        <f t="shared" si="15"/>
        <v>0.13999999978113919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824051.98999999987</v>
      </c>
      <c r="D639" s="2">
        <f>'PR-RAS'!E645</f>
        <v>0</v>
      </c>
      <c r="E639" s="2">
        <v>0</v>
      </c>
      <c r="F639" s="2">
        <v>0</v>
      </c>
      <c r="G639" s="3">
        <f t="shared" si="14"/>
        <v>525745.16961999994</v>
      </c>
      <c r="H639" s="3">
        <f t="shared" si="15"/>
        <v>1.0000000125728548E-2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267321.1400000006</v>
      </c>
      <c r="E640" s="2">
        <v>0</v>
      </c>
      <c r="F640" s="2">
        <v>0</v>
      </c>
      <c r="G640" s="3">
        <f t="shared" si="14"/>
        <v>341636.41692000075</v>
      </c>
      <c r="H640" s="3">
        <f t="shared" si="15"/>
        <v>0.14000000059604645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442879.71</v>
      </c>
      <c r="D641" s="2">
        <f>'PR-RAS'!E647</f>
        <v>1269936.22</v>
      </c>
      <c r="E641" s="2">
        <v>0</v>
      </c>
      <c r="F641" s="2">
        <v>0</v>
      </c>
      <c r="G641" s="3">
        <f t="shared" si="14"/>
        <v>1908961.3759999999</v>
      </c>
      <c r="H641" s="3">
        <f t="shared" si="15"/>
        <v>0.50999999995110556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1266931.7</v>
      </c>
      <c r="D643" s="2">
        <f>'PR-RAS'!E649</f>
        <v>1002615.0799999994</v>
      </c>
      <c r="E643" s="2">
        <v>0</v>
      </c>
      <c r="F643" s="2">
        <v>0</v>
      </c>
      <c r="G643" s="3">
        <f t="shared" si="14"/>
        <v>2100727.9141199989</v>
      </c>
      <c r="H643" s="3">
        <f t="shared" si="15"/>
        <v>0.37999999942258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484828.1</v>
      </c>
      <c r="D646" s="2">
        <f>'PR-RAS'!E653</f>
        <v>1405265.13</v>
      </c>
      <c r="E646" s="2">
        <v>0</v>
      </c>
      <c r="F646" s="2">
        <v>0</v>
      </c>
      <c r="G646" s="3">
        <f t="shared" si="14"/>
        <v>2125506.1422000001</v>
      </c>
      <c r="H646" s="3">
        <f t="shared" si="15"/>
        <v>0.22999999986495823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1819231.19</v>
      </c>
      <c r="D647" s="2">
        <f>'PR-RAS'!E654</f>
        <v>1821723.05</v>
      </c>
      <c r="E647" s="2">
        <v>0</v>
      </c>
      <c r="F647" s="2">
        <v>0</v>
      </c>
      <c r="G647" s="3">
        <f t="shared" si="14"/>
        <v>3528889.5293400004</v>
      </c>
      <c r="H647" s="3">
        <f t="shared" si="15"/>
        <v>0.23999999999068677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898794.16</v>
      </c>
      <c r="D648" s="2">
        <f>'PR-RAS'!E655</f>
        <v>1620977.03</v>
      </c>
      <c r="E648" s="2">
        <v>0</v>
      </c>
      <c r="F648" s="2">
        <v>0</v>
      </c>
      <c r="G648" s="3">
        <f t="shared" si="14"/>
        <v>2679064.09834</v>
      </c>
      <c r="H648" s="3">
        <f t="shared" si="15"/>
        <v>0.19000000006053597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1405265.13</v>
      </c>
      <c r="D649" s="2">
        <f>'PR-RAS'!E656</f>
        <v>1606011.1499999997</v>
      </c>
      <c r="E649" s="2">
        <v>0</v>
      </c>
      <c r="F649" s="2">
        <v>0</v>
      </c>
      <c r="G649" s="3">
        <f t="shared" si="14"/>
        <v>2992002.2546399999</v>
      </c>
      <c r="H649" s="3">
        <f t="shared" si="15"/>
        <v>0.27999999956227839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13884.58</v>
      </c>
      <c r="E656" s="2">
        <v>0</v>
      </c>
      <c r="F656" s="2">
        <v>0</v>
      </c>
      <c r="G656" s="3">
        <f t="shared" ref="G656:G657" si="16">(B656/1000)*(C656*1+D656*2)</f>
        <v>18188.799800000001</v>
      </c>
      <c r="H656" s="3">
        <f t="shared" ref="H656:H657" si="17">ABS(C656-ROUND(C656,0))+ABS(D656-ROUND(D656,0))</f>
        <v>0.42000000000007276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23148.78</v>
      </c>
      <c r="E657" s="2">
        <v>0</v>
      </c>
      <c r="F657" s="2">
        <v>0</v>
      </c>
      <c r="G657" s="3">
        <f t="shared" si="16"/>
        <v>30371.199359999999</v>
      </c>
      <c r="H657" s="3">
        <f t="shared" si="17"/>
        <v>0.22000000000116415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49968</v>
      </c>
      <c r="D662" s="2">
        <f>'PR-RAS'!E669</f>
        <v>48744</v>
      </c>
      <c r="E662" s="2">
        <v>0</v>
      </c>
      <c r="F662" s="2">
        <v>0</v>
      </c>
      <c r="G662" s="3">
        <f t="shared" si="14"/>
        <v>97468.415999999997</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31200</v>
      </c>
      <c r="D663" s="2">
        <f>'PR-RAS'!E670</f>
        <v>26400</v>
      </c>
      <c r="E663" s="2">
        <v>0</v>
      </c>
      <c r="F663" s="2">
        <v>0</v>
      </c>
      <c r="G663" s="3">
        <f t="shared" si="14"/>
        <v>55608</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329057.63</v>
      </c>
      <c r="D666" s="2">
        <f>'PR-RAS'!E673</f>
        <v>24800</v>
      </c>
      <c r="E666" s="2">
        <v>0</v>
      </c>
      <c r="F666" s="2">
        <v>0</v>
      </c>
      <c r="G666" s="3">
        <f t="shared" si="14"/>
        <v>251807.32395000002</v>
      </c>
      <c r="H666" s="3">
        <f t="shared" si="15"/>
        <v>0.36999999999534339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170000</v>
      </c>
      <c r="D667" s="2">
        <f>'PR-RAS'!E674</f>
        <v>151538.07999999999</v>
      </c>
      <c r="E667" s="2">
        <v>0</v>
      </c>
      <c r="F667" s="2">
        <v>0</v>
      </c>
      <c r="G667" s="3">
        <f t="shared" si="14"/>
        <v>315068.72256000002</v>
      </c>
      <c r="H667" s="3">
        <f t="shared" si="15"/>
        <v>7.9999999987194315E-2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2359.33</v>
      </c>
      <c r="D725" s="2">
        <f>'PR-RAS'!E732</f>
        <v>0</v>
      </c>
      <c r="E725" s="2">
        <v>0</v>
      </c>
      <c r="F725" s="2">
        <v>0</v>
      </c>
      <c r="G725" s="3">
        <f t="shared" si="14"/>
        <v>1708.1549199999999</v>
      </c>
      <c r="H725" s="3">
        <f t="shared" si="15"/>
        <v>0.32999999999992724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3582.45</v>
      </c>
      <c r="D727" s="2">
        <f>'PR-RAS'!E734</f>
        <v>3727.92</v>
      </c>
      <c r="E727" s="2">
        <v>0</v>
      </c>
      <c r="F727" s="2">
        <v>0</v>
      </c>
      <c r="G727" s="3">
        <f t="shared" si="14"/>
        <v>8013.7985400000007</v>
      </c>
      <c r="H727" s="3">
        <f t="shared" si="15"/>
        <v>0.52999999999974534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1311.08</v>
      </c>
      <c r="E730" s="2">
        <v>0</v>
      </c>
      <c r="F730" s="2">
        <v>0</v>
      </c>
      <c r="G730" s="3">
        <f t="shared" si="14"/>
        <v>1911.5546399999998</v>
      </c>
      <c r="H730" s="3">
        <f t="shared" si="15"/>
        <v>7.999999999992724E-2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5453.4</v>
      </c>
      <c r="D731" s="2">
        <f>'PR-RAS'!E738</f>
        <v>12248.78</v>
      </c>
      <c r="E731" s="2">
        <v>0</v>
      </c>
      <c r="F731" s="2">
        <v>0</v>
      </c>
      <c r="G731" s="3">
        <f t="shared" si="14"/>
        <v>21864.200799999999</v>
      </c>
      <c r="H731" s="3">
        <f t="shared" si="15"/>
        <v>0.61999999999898137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8003.54</v>
      </c>
      <c r="D734" s="2">
        <f>'PR-RAS'!E741</f>
        <v>7240.33</v>
      </c>
      <c r="E734" s="2">
        <v>0</v>
      </c>
      <c r="F734" s="2">
        <v>0</v>
      </c>
      <c r="G734" s="3">
        <f t="shared" si="14"/>
        <v>16480.918600000001</v>
      </c>
      <c r="H734" s="3">
        <f t="shared" si="15"/>
        <v>0.78999999999996362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40492.54</v>
      </c>
      <c r="D770" s="2">
        <f>'PR-RAS'!E777</f>
        <v>29835.02</v>
      </c>
      <c r="E770" s="2">
        <v>0</v>
      </c>
      <c r="F770" s="2">
        <v>0</v>
      </c>
      <c r="G770" s="3">
        <f t="shared" si="14"/>
        <v>77025.024019999997</v>
      </c>
      <c r="H770" s="3">
        <f t="shared" si="15"/>
        <v>0.47999999999956344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11218.46</v>
      </c>
      <c r="D773" s="2">
        <f>'PR-RAS'!E780</f>
        <v>26280.37</v>
      </c>
      <c r="E773" s="2">
        <v>0</v>
      </c>
      <c r="F773" s="2">
        <v>0</v>
      </c>
      <c r="G773" s="3">
        <f t="shared" si="14"/>
        <v>49237.542399999998</v>
      </c>
      <c r="H773" s="3">
        <f t="shared" si="15"/>
        <v>0.82999999999810825</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39.840000000000003</v>
      </c>
      <c r="E774" s="2">
        <v>0</v>
      </c>
      <c r="F774" s="2">
        <v>0</v>
      </c>
      <c r="G774" s="3">
        <f t="shared" si="14"/>
        <v>61.59264000000001</v>
      </c>
      <c r="H774" s="3">
        <f t="shared" si="15"/>
        <v>0.15999999999999659</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6960.34</v>
      </c>
      <c r="D836" s="2">
        <f>'PR-RAS'!E843</f>
        <v>11898.8</v>
      </c>
      <c r="E836" s="2">
        <v>0</v>
      </c>
      <c r="F836" s="2">
        <v>0</v>
      </c>
      <c r="G836" s="3">
        <f t="shared" si="14"/>
        <v>25682.879899999996</v>
      </c>
      <c r="H836" s="3">
        <f t="shared" si="15"/>
        <v>0.54000000000087311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3220</v>
      </c>
      <c r="D839" s="2">
        <f>'PR-RAS'!E846</f>
        <v>2720</v>
      </c>
      <c r="E839" s="2">
        <v>0</v>
      </c>
      <c r="F839" s="2">
        <v>0</v>
      </c>
      <c r="G839" s="3">
        <f t="shared" si="34"/>
        <v>7257.08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8123.17</v>
      </c>
      <c r="D841" s="2">
        <f>'PR-RAS'!E848</f>
        <v>4700</v>
      </c>
      <c r="E841" s="2">
        <v>0</v>
      </c>
      <c r="F841" s="2">
        <v>0</v>
      </c>
      <c r="G841" s="3">
        <f t="shared" si="34"/>
        <v>14719.462799999998</v>
      </c>
      <c r="H841" s="3">
        <f t="shared" si="35"/>
        <v>0.17000000000007276</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117585.71</v>
      </c>
      <c r="D843" s="2">
        <f>'PR-RAS'!E850</f>
        <v>162822.70000000001</v>
      </c>
      <c r="E843" s="2">
        <v>0</v>
      </c>
      <c r="F843" s="2">
        <v>0</v>
      </c>
      <c r="G843" s="3">
        <f t="shared" si="34"/>
        <v>373200.59462000005</v>
      </c>
      <c r="H843" s="3">
        <f t="shared" si="35"/>
        <v>0.58999999998195563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152006.25</v>
      </c>
      <c r="E850" s="2">
        <v>0</v>
      </c>
      <c r="F850" s="2">
        <v>0</v>
      </c>
      <c r="G850" s="3">
        <f t="shared" si="34"/>
        <v>258106.61249999999</v>
      </c>
      <c r="H850" s="3">
        <f t="shared" si="35"/>
        <v>0.25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8516171.620000001</v>
      </c>
      <c r="D1011" s="7">
        <f>BILANCA!E6</f>
        <v>9519784.5100000016</v>
      </c>
      <c r="E1011" s="7">
        <v>0</v>
      </c>
      <c r="F1011" s="7">
        <v>0</v>
      </c>
      <c r="G1011" s="8">
        <f t="shared" ref="G1011:G1306" si="38">B1011/1000*C1011+B1011/500*D1011</f>
        <v>27555.740640000004</v>
      </c>
      <c r="H1011" s="8">
        <f t="shared" si="35"/>
        <v>0.86999999731779099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7039905.3800000008</v>
      </c>
      <c r="D1012" s="2">
        <f>BILANCA!E7</f>
        <v>7830037.6900000013</v>
      </c>
      <c r="E1012" s="2">
        <v>0</v>
      </c>
      <c r="F1012" s="2">
        <v>0</v>
      </c>
      <c r="G1012" s="3">
        <f t="shared" si="38"/>
        <v>45399.961520000012</v>
      </c>
      <c r="H1012" s="3">
        <f t="shared" si="35"/>
        <v>0.68999999947845936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1419787.72</v>
      </c>
      <c r="D1013" s="2">
        <f>BILANCA!E8</f>
        <v>1542488.47</v>
      </c>
      <c r="E1013" s="2">
        <v>0</v>
      </c>
      <c r="F1013" s="2">
        <v>0</v>
      </c>
      <c r="G1013" s="3">
        <f t="shared" si="38"/>
        <v>13514.293979999999</v>
      </c>
      <c r="H1013" s="3">
        <f t="shared" si="35"/>
        <v>0.75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1419787.72</v>
      </c>
      <c r="D1014" s="2">
        <f>BILANCA!E9</f>
        <v>1542488.47</v>
      </c>
      <c r="E1014" s="2">
        <v>0</v>
      </c>
      <c r="F1014" s="2">
        <v>0</v>
      </c>
      <c r="G1014" s="3">
        <f t="shared" si="38"/>
        <v>18019.058639999999</v>
      </c>
      <c r="H1014" s="3">
        <f t="shared" si="35"/>
        <v>0.75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5589871.040000001</v>
      </c>
      <c r="D1017" s="2">
        <f>BILANCA!E12</f>
        <v>5602434.5600000015</v>
      </c>
      <c r="E1017" s="2">
        <v>0</v>
      </c>
      <c r="F1017" s="2">
        <v>0</v>
      </c>
      <c r="G1017" s="3">
        <f t="shared" si="38"/>
        <v>117563.18112000002</v>
      </c>
      <c r="H1017" s="3">
        <f t="shared" si="35"/>
        <v>0.47999999951571226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5429918.1200000001</v>
      </c>
      <c r="D1018" s="2">
        <f>BILANCA!E13</f>
        <v>5489227.4800000014</v>
      </c>
      <c r="E1018" s="2">
        <v>0</v>
      </c>
      <c r="F1018" s="2">
        <v>0</v>
      </c>
      <c r="G1018" s="3">
        <f t="shared" si="38"/>
        <v>131266.98464000004</v>
      </c>
      <c r="H1018" s="3">
        <f t="shared" si="35"/>
        <v>0.60000000149011612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78632</v>
      </c>
      <c r="D1019" s="2">
        <f>BILANCA!E14</f>
        <v>78632</v>
      </c>
      <c r="E1019" s="2">
        <v>0</v>
      </c>
      <c r="F1019" s="2">
        <v>0</v>
      </c>
      <c r="G1019" s="3">
        <f t="shared" si="38"/>
        <v>2123.0639999999999</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628245.80000000005</v>
      </c>
      <c r="D1020" s="2">
        <f>BILANCA!E15</f>
        <v>695565.86</v>
      </c>
      <c r="E1020" s="2">
        <v>0</v>
      </c>
      <c r="F1020" s="2">
        <v>0</v>
      </c>
      <c r="G1020" s="3">
        <f t="shared" si="38"/>
        <v>20193.7752</v>
      </c>
      <c r="H1020" s="3">
        <f t="shared" si="35"/>
        <v>0.33999999996740371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4359420.66</v>
      </c>
      <c r="D1021" s="2">
        <f>BILANCA!E16</f>
        <v>4511532.78</v>
      </c>
      <c r="E1021" s="2">
        <v>0</v>
      </c>
      <c r="F1021" s="2">
        <v>0</v>
      </c>
      <c r="G1021" s="3">
        <f t="shared" si="38"/>
        <v>147207.34841999999</v>
      </c>
      <c r="H1021" s="3">
        <f t="shared" si="35"/>
        <v>0.55999999959021807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2868466.99</v>
      </c>
      <c r="D1022" s="2">
        <f>BILANCA!E17</f>
        <v>3055923.97</v>
      </c>
      <c r="E1022" s="2">
        <v>0</v>
      </c>
      <c r="F1022" s="2">
        <v>0</v>
      </c>
      <c r="G1022" s="3">
        <f t="shared" si="38"/>
        <v>107763.77916000001</v>
      </c>
      <c r="H1022" s="3">
        <f t="shared" si="35"/>
        <v>3.9999999571591616E-2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2504847.33</v>
      </c>
      <c r="D1023" s="2">
        <f>BILANCA!E18</f>
        <v>2852427.13</v>
      </c>
      <c r="E1023" s="2">
        <v>0</v>
      </c>
      <c r="F1023" s="2">
        <v>0</v>
      </c>
      <c r="G1023" s="3">
        <f t="shared" si="38"/>
        <v>106726.12066999999</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52940.700000000012</v>
      </c>
      <c r="D1024" s="2">
        <f>BILANCA!E19</f>
        <v>38990.140000000014</v>
      </c>
      <c r="E1024" s="2">
        <v>0</v>
      </c>
      <c r="F1024" s="2">
        <v>0</v>
      </c>
      <c r="G1024" s="3">
        <f t="shared" si="38"/>
        <v>1832.8937200000005</v>
      </c>
      <c r="H1024" s="3">
        <f t="shared" si="35"/>
        <v>0.44000000000232831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53349.99</v>
      </c>
      <c r="D1025" s="2">
        <f>BILANCA!E20</f>
        <v>53329.72</v>
      </c>
      <c r="E1025" s="2">
        <v>0</v>
      </c>
      <c r="F1025" s="2">
        <v>0</v>
      </c>
      <c r="G1025" s="3">
        <f t="shared" si="38"/>
        <v>2400.1414500000001</v>
      </c>
      <c r="H1025" s="3">
        <f t="shared" si="35"/>
        <v>0.29000000000087311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9149.7000000000007</v>
      </c>
      <c r="D1026" s="2">
        <f>BILANCA!E21</f>
        <v>8484.5300000000007</v>
      </c>
      <c r="E1026" s="2">
        <v>0</v>
      </c>
      <c r="F1026" s="2">
        <v>0</v>
      </c>
      <c r="G1026" s="3">
        <f t="shared" si="38"/>
        <v>417.90016000000003</v>
      </c>
      <c r="H1026" s="3">
        <f t="shared" si="35"/>
        <v>0.76999999999861757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4906.66</v>
      </c>
      <c r="D1027" s="2">
        <f>BILANCA!E22</f>
        <v>4906.66</v>
      </c>
      <c r="E1027" s="2">
        <v>0</v>
      </c>
      <c r="F1027" s="2">
        <v>0</v>
      </c>
      <c r="G1027" s="3">
        <f t="shared" si="38"/>
        <v>250.23966000000001</v>
      </c>
      <c r="H1027" s="3">
        <f t="shared" si="35"/>
        <v>0.68000000000029104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69573.289999999994</v>
      </c>
      <c r="D1030" s="2">
        <f>BILANCA!E25</f>
        <v>69573.289999999994</v>
      </c>
      <c r="E1030" s="2">
        <v>0</v>
      </c>
      <c r="F1030" s="2">
        <v>0</v>
      </c>
      <c r="G1030" s="3">
        <f t="shared" si="38"/>
        <v>4174.3973999999998</v>
      </c>
      <c r="H1030" s="3">
        <f t="shared" si="35"/>
        <v>0.57999999998719431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53442.28</v>
      </c>
      <c r="D1031" s="2">
        <f>BILANCA!E26</f>
        <v>55133.32</v>
      </c>
      <c r="E1031" s="2">
        <v>0</v>
      </c>
      <c r="F1031" s="2">
        <v>0</v>
      </c>
      <c r="G1031" s="3">
        <f t="shared" si="38"/>
        <v>3437.8873199999998</v>
      </c>
      <c r="H1031" s="3">
        <f t="shared" si="35"/>
        <v>0.59999999999854481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137481.22</v>
      </c>
      <c r="D1033" s="2">
        <f>BILANCA!E28</f>
        <v>152437.38</v>
      </c>
      <c r="E1033" s="2">
        <v>0</v>
      </c>
      <c r="F1033" s="2">
        <v>0</v>
      </c>
      <c r="G1033" s="3">
        <f t="shared" si="38"/>
        <v>10174.187540000001</v>
      </c>
      <c r="H1033" s="3">
        <f t="shared" si="35"/>
        <v>0.60000000000582077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16236.84</v>
      </c>
      <c r="D1034" s="2">
        <f>BILANCA!E29</f>
        <v>12091.26</v>
      </c>
      <c r="E1034" s="2">
        <v>0</v>
      </c>
      <c r="F1034" s="2">
        <v>0</v>
      </c>
      <c r="G1034" s="3">
        <f t="shared" si="38"/>
        <v>970.06464000000005</v>
      </c>
      <c r="H1034" s="3">
        <f t="shared" si="35"/>
        <v>0.42000000000007276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20727.88</v>
      </c>
      <c r="D1035" s="2">
        <f>BILANCA!E30</f>
        <v>20727.88</v>
      </c>
      <c r="E1035" s="2">
        <v>0</v>
      </c>
      <c r="F1035" s="2">
        <v>0</v>
      </c>
      <c r="G1035" s="3">
        <f t="shared" si="38"/>
        <v>1554.5909999999999</v>
      </c>
      <c r="H1035" s="3">
        <f t="shared" si="35"/>
        <v>0.23999999999796273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4491.04</v>
      </c>
      <c r="D1039" s="2">
        <f>BILANCA!E34</f>
        <v>8636.6200000000008</v>
      </c>
      <c r="E1039" s="2">
        <v>0</v>
      </c>
      <c r="F1039" s="2">
        <v>0</v>
      </c>
      <c r="G1039" s="3">
        <f t="shared" si="38"/>
        <v>631.16412000000014</v>
      </c>
      <c r="H1039" s="3">
        <f t="shared" si="35"/>
        <v>0.41999999999916326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4531.2299999999996</v>
      </c>
      <c r="D1040" s="2">
        <f>BILANCA!E35</f>
        <v>4531.2299999999996</v>
      </c>
      <c r="E1040" s="2">
        <v>0</v>
      </c>
      <c r="F1040" s="2">
        <v>0</v>
      </c>
      <c r="G1040" s="3">
        <f t="shared" si="38"/>
        <v>407.81069999999994</v>
      </c>
      <c r="H1040" s="3">
        <f t="shared" si="35"/>
        <v>0.45999999999912689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5225.96</v>
      </c>
      <c r="D1042" s="2">
        <f>BILANCA!E37</f>
        <v>5225.96</v>
      </c>
      <c r="E1042" s="2">
        <v>0</v>
      </c>
      <c r="F1042" s="2">
        <v>0</v>
      </c>
      <c r="G1042" s="3">
        <f t="shared" si="38"/>
        <v>501.69215999999994</v>
      </c>
      <c r="H1042" s="3">
        <f t="shared" si="35"/>
        <v>7.999999999992724E-2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694.73</v>
      </c>
      <c r="D1045" s="2">
        <f>BILANCA!E40</f>
        <v>694.73</v>
      </c>
      <c r="E1045" s="2">
        <v>0</v>
      </c>
      <c r="F1045" s="2">
        <v>0</v>
      </c>
      <c r="G1045" s="3">
        <f t="shared" si="38"/>
        <v>72.946650000000005</v>
      </c>
      <c r="H1045" s="3">
        <f t="shared" si="35"/>
        <v>0.53999999999996362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86244.15</v>
      </c>
      <c r="D1050" s="2">
        <f>BILANCA!E45</f>
        <v>57594.450000000012</v>
      </c>
      <c r="E1050" s="2">
        <v>0</v>
      </c>
      <c r="F1050" s="2">
        <v>0</v>
      </c>
      <c r="G1050" s="3">
        <f t="shared" si="38"/>
        <v>8057.322000000001</v>
      </c>
      <c r="H1050" s="3">
        <f t="shared" si="35"/>
        <v>0.60000000000582077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20875.75</v>
      </c>
      <c r="D1052" s="2">
        <f>BILANCA!E47</f>
        <v>20875.75</v>
      </c>
      <c r="E1052" s="2">
        <v>0</v>
      </c>
      <c r="F1052" s="2">
        <v>0</v>
      </c>
      <c r="G1052" s="3">
        <f t="shared" si="38"/>
        <v>2630.3445000000002</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7222.13</v>
      </c>
      <c r="D1053" s="2">
        <f>BILANCA!E48</f>
        <v>4247.13</v>
      </c>
      <c r="E1053" s="2">
        <v>0</v>
      </c>
      <c r="F1053" s="2">
        <v>0</v>
      </c>
      <c r="G1053" s="3">
        <f t="shared" si="38"/>
        <v>675.80476999999996</v>
      </c>
      <c r="H1053" s="3">
        <f t="shared" si="35"/>
        <v>0.26000000000021828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267942.09999999998</v>
      </c>
      <c r="D1054" s="2">
        <f>BILANCA!E49</f>
        <v>119185.85</v>
      </c>
      <c r="E1054" s="2">
        <v>0</v>
      </c>
      <c r="F1054" s="2">
        <v>0</v>
      </c>
      <c r="G1054" s="3">
        <f t="shared" si="38"/>
        <v>22277.807199999996</v>
      </c>
      <c r="H1054" s="3">
        <f t="shared" si="35"/>
        <v>0.24999999997089617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209795.83</v>
      </c>
      <c r="D1055" s="2">
        <f>BILANCA!E50</f>
        <v>86714.28</v>
      </c>
      <c r="E1055" s="2">
        <v>0</v>
      </c>
      <c r="F1055" s="2">
        <v>0</v>
      </c>
      <c r="G1055" s="3">
        <f t="shared" si="38"/>
        <v>17245.097549999999</v>
      </c>
      <c r="H1055" s="3">
        <f t="shared" si="35"/>
        <v>0.45000000001164153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3729.2</v>
      </c>
      <c r="D1059" s="2">
        <f>BILANCA!E54</f>
        <v>4179.09</v>
      </c>
      <c r="E1059" s="2">
        <v>0</v>
      </c>
      <c r="F1059" s="2">
        <v>0</v>
      </c>
      <c r="G1059" s="3">
        <f t="shared" si="38"/>
        <v>592.28161999999998</v>
      </c>
      <c r="H1059" s="3">
        <f t="shared" si="35"/>
        <v>0.28999999999996362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3729.2</v>
      </c>
      <c r="D1060" s="2">
        <f>BILANCA!E55</f>
        <v>4179.09</v>
      </c>
      <c r="E1060" s="2">
        <v>0</v>
      </c>
      <c r="F1060" s="2">
        <v>0</v>
      </c>
      <c r="G1060" s="3">
        <f t="shared" si="38"/>
        <v>604.36900000000003</v>
      </c>
      <c r="H1060" s="3">
        <f t="shared" si="35"/>
        <v>0.28999999999996362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30246.62</v>
      </c>
      <c r="D1061" s="2">
        <f>BILANCA!E56</f>
        <v>684499.66</v>
      </c>
      <c r="E1061" s="2">
        <v>0</v>
      </c>
      <c r="F1061" s="2">
        <v>0</v>
      </c>
      <c r="G1061" s="3">
        <f t="shared" si="38"/>
        <v>71361.542939999999</v>
      </c>
      <c r="H1061" s="3">
        <f t="shared" si="35"/>
        <v>0.71999999996842234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30246.62</v>
      </c>
      <c r="D1062" s="2">
        <f>BILANCA!E57</f>
        <v>683624.66</v>
      </c>
      <c r="E1062" s="2">
        <v>0</v>
      </c>
      <c r="F1062" s="2">
        <v>0</v>
      </c>
      <c r="G1062" s="3">
        <f t="shared" si="38"/>
        <v>72669.788880000007</v>
      </c>
      <c r="H1062" s="3">
        <f t="shared" si="35"/>
        <v>0.71999999996842234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875</v>
      </c>
      <c r="E1066" s="2">
        <v>0</v>
      </c>
      <c r="F1066" s="2">
        <v>0</v>
      </c>
      <c r="G1066" s="3">
        <f t="shared" si="38"/>
        <v>98</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615</v>
      </c>
      <c r="E1068" s="2">
        <v>0</v>
      </c>
      <c r="F1068" s="2">
        <v>0</v>
      </c>
      <c r="G1068" s="3">
        <f t="shared" si="38"/>
        <v>71.34</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615</v>
      </c>
      <c r="E1069" s="2">
        <v>0</v>
      </c>
      <c r="F1069" s="2">
        <v>0</v>
      </c>
      <c r="G1069" s="3">
        <f t="shared" si="38"/>
        <v>72.569999999999993</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1476266.24</v>
      </c>
      <c r="D1074" s="2">
        <f>BILANCA!E69</f>
        <v>1689746.8199999996</v>
      </c>
      <c r="E1074" s="2">
        <v>0</v>
      </c>
      <c r="F1074" s="2">
        <v>0</v>
      </c>
      <c r="G1074" s="3">
        <f t="shared" si="38"/>
        <v>310768.63231999998</v>
      </c>
      <c r="H1074" s="3">
        <f t="shared" si="35"/>
        <v>0.42000000039115548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1405265.1300000001</v>
      </c>
      <c r="D1075" s="2">
        <f>BILANCA!E70</f>
        <v>1606011.15</v>
      </c>
      <c r="E1075" s="2">
        <v>0</v>
      </c>
      <c r="F1075" s="2">
        <v>0</v>
      </c>
      <c r="G1075" s="3">
        <f t="shared" si="38"/>
        <v>300123.68294999999</v>
      </c>
      <c r="H1075" s="3">
        <f t="shared" si="35"/>
        <v>0.28000000002793968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1404595.54</v>
      </c>
      <c r="D1076" s="2">
        <f>BILANCA!E71</f>
        <v>1605367.14</v>
      </c>
      <c r="E1076" s="2">
        <v>0</v>
      </c>
      <c r="F1076" s="2">
        <v>0</v>
      </c>
      <c r="G1076" s="3">
        <f t="shared" si="38"/>
        <v>304611.76812000002</v>
      </c>
      <c r="H1076" s="3">
        <f t="shared" si="35"/>
        <v>0.59999999986030161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1404595.54</v>
      </c>
      <c r="D1078" s="2">
        <f>BILANCA!E73</f>
        <v>1605367.14</v>
      </c>
      <c r="E1078" s="2">
        <v>0</v>
      </c>
      <c r="F1078" s="2">
        <v>0</v>
      </c>
      <c r="G1078" s="3">
        <f t="shared" si="38"/>
        <v>313842.42775999999</v>
      </c>
      <c r="H1078" s="3">
        <f t="shared" si="35"/>
        <v>0.59999999986030161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669.59</v>
      </c>
      <c r="D1085" s="2">
        <f>BILANCA!E80</f>
        <v>644.01</v>
      </c>
      <c r="E1085" s="2">
        <v>0</v>
      </c>
      <c r="F1085" s="2">
        <v>0</v>
      </c>
      <c r="G1085" s="3">
        <f t="shared" si="38"/>
        <v>146.82075</v>
      </c>
      <c r="H1085" s="3">
        <f t="shared" si="35"/>
        <v>0.41999999999995907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6336.25</v>
      </c>
      <c r="D1087" s="2">
        <f>BILANCA!E82</f>
        <v>4954.4400000000005</v>
      </c>
      <c r="E1087" s="2">
        <v>0</v>
      </c>
      <c r="F1087" s="2">
        <v>0</v>
      </c>
      <c r="G1087" s="3">
        <f t="shared" si="38"/>
        <v>1250.8750100000002</v>
      </c>
      <c r="H1087" s="3">
        <f t="shared" si="35"/>
        <v>0.69000000000050932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0.08</v>
      </c>
      <c r="D1089" s="2">
        <f>BILANCA!E84</f>
        <v>104.8</v>
      </c>
      <c r="E1089" s="2">
        <v>0</v>
      </c>
      <c r="F1089" s="2">
        <v>0</v>
      </c>
      <c r="G1089" s="3">
        <f t="shared" si="38"/>
        <v>16.564719999999998</v>
      </c>
      <c r="H1089" s="3">
        <f t="shared" si="35"/>
        <v>0.28000000000000286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0.03</v>
      </c>
      <c r="D1090" s="2">
        <f>BILANCA!E85</f>
        <v>246.63</v>
      </c>
      <c r="E1090" s="2">
        <v>0</v>
      </c>
      <c r="F1090" s="2">
        <v>0</v>
      </c>
      <c r="G1090" s="3">
        <f t="shared" si="38"/>
        <v>39.463200000000001</v>
      </c>
      <c r="H1090" s="3">
        <f t="shared" si="35"/>
        <v>0.40000000000000457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6336.14</v>
      </c>
      <c r="D1092" s="2">
        <f>BILANCA!E87</f>
        <v>4603.01</v>
      </c>
      <c r="E1092" s="2">
        <v>0</v>
      </c>
      <c r="F1092" s="2">
        <v>0</v>
      </c>
      <c r="G1092" s="3">
        <f t="shared" si="38"/>
        <v>1274.45712</v>
      </c>
      <c r="H1092" s="3">
        <f t="shared" si="35"/>
        <v>0.1500000000005457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2654.46</v>
      </c>
      <c r="D1140" s="2">
        <f>BILANCA!E135</f>
        <v>2654.46</v>
      </c>
      <c r="E1140" s="2">
        <v>0</v>
      </c>
      <c r="F1140" s="2">
        <v>0</v>
      </c>
      <c r="G1140" s="3">
        <f t="shared" si="38"/>
        <v>1035.2394000000002</v>
      </c>
      <c r="H1140" s="3">
        <f t="shared" si="41"/>
        <v>0.92000000000007276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2654.46</v>
      </c>
      <c r="D1141" s="2">
        <f>BILANCA!E136</f>
        <v>2654.46</v>
      </c>
      <c r="E1141" s="2">
        <v>0</v>
      </c>
      <c r="F1141" s="2">
        <v>0</v>
      </c>
      <c r="G1141" s="3">
        <f t="shared" si="38"/>
        <v>1043.2027800000001</v>
      </c>
      <c r="H1141" s="3">
        <f t="shared" si="41"/>
        <v>0.92000000000007276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2654.46</v>
      </c>
      <c r="D1142" s="2">
        <f>BILANCA!E137</f>
        <v>2654.46</v>
      </c>
      <c r="E1142" s="2">
        <v>0</v>
      </c>
      <c r="F1142" s="2">
        <v>0</v>
      </c>
      <c r="G1142" s="3">
        <f t="shared" si="38"/>
        <v>1051.1661600000002</v>
      </c>
      <c r="H1142" s="3">
        <f t="shared" si="41"/>
        <v>0.92000000000007276</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60240.759999999987</v>
      </c>
      <c r="D1152" s="2">
        <f>BILANCA!E147</f>
        <v>74357.13</v>
      </c>
      <c r="E1152" s="2">
        <v>0</v>
      </c>
      <c r="F1152" s="2">
        <v>0</v>
      </c>
      <c r="G1152" s="3">
        <f t="shared" si="38"/>
        <v>29671.612839999994</v>
      </c>
      <c r="H1152" s="3">
        <f t="shared" si="41"/>
        <v>0.37000000001717126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23910.48</v>
      </c>
      <c r="D1153" s="2">
        <f>BILANCA!E148</f>
        <v>29070.16</v>
      </c>
      <c r="E1153" s="2">
        <v>0</v>
      </c>
      <c r="F1153" s="2">
        <v>0</v>
      </c>
      <c r="G1153" s="3">
        <f t="shared" si="38"/>
        <v>11733.2644</v>
      </c>
      <c r="H1153" s="3">
        <f t="shared" si="41"/>
        <v>0.63999999999941792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14828.43</v>
      </c>
      <c r="D1164" s="2">
        <f>BILANCA!E159</f>
        <v>15977.52</v>
      </c>
      <c r="E1164" s="2">
        <v>0</v>
      </c>
      <c r="F1164" s="2">
        <v>0</v>
      </c>
      <c r="G1164" s="3">
        <f t="shared" si="38"/>
        <v>7204.6543799999999</v>
      </c>
      <c r="H1164" s="3">
        <f t="shared" si="41"/>
        <v>0.90999999999985448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73565.31</v>
      </c>
      <c r="D1165" s="2">
        <f>BILANCA!E160</f>
        <v>70521.61</v>
      </c>
      <c r="E1165" s="2">
        <v>0</v>
      </c>
      <c r="F1165" s="2">
        <v>0</v>
      </c>
      <c r="G1165" s="3">
        <f t="shared" si="38"/>
        <v>33264.32215</v>
      </c>
      <c r="H1165" s="3">
        <f t="shared" si="41"/>
        <v>0.69999999999708962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3991.53</v>
      </c>
      <c r="E1168" s="2">
        <v>0</v>
      </c>
      <c r="F1168" s="2">
        <v>0</v>
      </c>
      <c r="G1168" s="3">
        <f t="shared" si="38"/>
        <v>1261.32348</v>
      </c>
      <c r="H1168" s="3">
        <f t="shared" si="41"/>
        <v>0.46999999999979991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52063.46</v>
      </c>
      <c r="D1169" s="2">
        <f>BILANCA!E164</f>
        <v>45203.69</v>
      </c>
      <c r="E1169" s="2">
        <v>0</v>
      </c>
      <c r="F1169" s="2">
        <v>0</v>
      </c>
      <c r="G1169" s="3">
        <f t="shared" si="38"/>
        <v>22652.863560000002</v>
      </c>
      <c r="H1169" s="3">
        <f t="shared" si="41"/>
        <v>0.76999999999679858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1769.64</v>
      </c>
      <c r="D1170" s="2">
        <f>BILANCA!E165</f>
        <v>1769.64</v>
      </c>
      <c r="E1170" s="2">
        <v>0</v>
      </c>
      <c r="F1170" s="2">
        <v>0</v>
      </c>
      <c r="G1170" s="3">
        <f t="shared" si="38"/>
        <v>849.42720000000008</v>
      </c>
      <c r="H1170" s="3">
        <f t="shared" si="41"/>
        <v>0.71999999999979991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3539.28</v>
      </c>
      <c r="D1172" s="2">
        <f>BILANCA!E167</f>
        <v>3539.28</v>
      </c>
      <c r="E1172" s="2">
        <v>0</v>
      </c>
      <c r="F1172" s="2">
        <v>0</v>
      </c>
      <c r="G1172" s="3">
        <f t="shared" si="38"/>
        <v>1720.0900800000002</v>
      </c>
      <c r="H1172" s="3">
        <f t="shared" si="41"/>
        <v>0.56000000000040018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1769.64</v>
      </c>
      <c r="D1175" s="2">
        <f>BILANCA!E170</f>
        <v>1769.64</v>
      </c>
      <c r="E1175" s="2">
        <v>0</v>
      </c>
      <c r="F1175" s="2">
        <v>0</v>
      </c>
      <c r="G1175" s="3">
        <f t="shared" si="38"/>
        <v>875.97180000000003</v>
      </c>
      <c r="H1175" s="3">
        <f t="shared" si="41"/>
        <v>0.71999999999979991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8516171.6199999992</v>
      </c>
      <c r="D1180" s="2">
        <f>BILANCA!E176</f>
        <v>9519784.5099999998</v>
      </c>
      <c r="E1180" s="2">
        <v>0</v>
      </c>
      <c r="F1180" s="2">
        <v>0</v>
      </c>
      <c r="G1180" s="3">
        <f t="shared" si="38"/>
        <v>4684475.9088000003</v>
      </c>
      <c r="H1180" s="3">
        <f t="shared" si="41"/>
        <v>0.87000000104308128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148582.11000000002</v>
      </c>
      <c r="D1181" s="2">
        <f>BILANCA!E177</f>
        <v>613183.59000000008</v>
      </c>
      <c r="E1181" s="2">
        <v>0</v>
      </c>
      <c r="F1181" s="2">
        <v>0</v>
      </c>
      <c r="G1181" s="3">
        <f t="shared" si="38"/>
        <v>235116.32859000005</v>
      </c>
      <c r="H1181" s="3">
        <f t="shared" si="41"/>
        <v>0.51999999993131496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69269.52</v>
      </c>
      <c r="D1182" s="2">
        <f>BILANCA!E178</f>
        <v>72304.39</v>
      </c>
      <c r="E1182" s="2">
        <v>0</v>
      </c>
      <c r="F1182" s="2">
        <v>0</v>
      </c>
      <c r="G1182" s="3">
        <f t="shared" si="38"/>
        <v>36787.067599999995</v>
      </c>
      <c r="H1182" s="3">
        <f t="shared" si="41"/>
        <v>0.86999999999534339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10504.79</v>
      </c>
      <c r="D1183" s="2">
        <f>BILANCA!E179</f>
        <v>13234.27</v>
      </c>
      <c r="E1183" s="2">
        <v>0</v>
      </c>
      <c r="F1183" s="2">
        <v>0</v>
      </c>
      <c r="G1183" s="3">
        <f t="shared" si="38"/>
        <v>6396.38609</v>
      </c>
      <c r="H1183" s="3">
        <f t="shared" si="41"/>
        <v>0.47999999999956344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40346.39</v>
      </c>
      <c r="D1184" s="2">
        <f>BILANCA!E180</f>
        <v>29018.39</v>
      </c>
      <c r="E1184" s="2">
        <v>0</v>
      </c>
      <c r="F1184" s="2">
        <v>0</v>
      </c>
      <c r="G1184" s="3">
        <f t="shared" si="38"/>
        <v>17118.671579999998</v>
      </c>
      <c r="H1184" s="3">
        <f t="shared" si="41"/>
        <v>0.77999999999883585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486.11</v>
      </c>
      <c r="D1185" s="2">
        <f>BILANCA!E181</f>
        <v>113.88</v>
      </c>
      <c r="E1185" s="2">
        <v>0</v>
      </c>
      <c r="F1185" s="2">
        <v>0</v>
      </c>
      <c r="G1185" s="3">
        <f t="shared" si="38"/>
        <v>124.92724999999999</v>
      </c>
      <c r="H1185" s="3">
        <f t="shared" si="41"/>
        <v>0.23000000000001819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486.11</v>
      </c>
      <c r="D1188" s="2">
        <f>BILANCA!E184</f>
        <v>113.88</v>
      </c>
      <c r="E1188" s="2">
        <v>0</v>
      </c>
      <c r="F1188" s="2">
        <v>0</v>
      </c>
      <c r="G1188" s="3">
        <f t="shared" si="38"/>
        <v>127.06886</v>
      </c>
      <c r="H1188" s="3">
        <f t="shared" si="41"/>
        <v>0.23000000000001819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280</v>
      </c>
      <c r="E1189" s="2">
        <v>0</v>
      </c>
      <c r="F1189" s="2">
        <v>0</v>
      </c>
      <c r="G1189" s="3">
        <f t="shared" si="38"/>
        <v>100.24</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2224.14</v>
      </c>
      <c r="E1190" s="2">
        <v>0</v>
      </c>
      <c r="F1190" s="2">
        <v>0</v>
      </c>
      <c r="G1190" s="3">
        <f>B1190/1000*C1190+B1190/500*D1190</f>
        <v>800.69039999999995</v>
      </c>
      <c r="H1190" s="3">
        <f>ABS(C1190-ROUND(C1190,0))+ABS(D1190-ROUND(D1190,0))</f>
        <v>0.13999999999987267</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2224.14</v>
      </c>
      <c r="E1193" s="2">
        <v>0</v>
      </c>
      <c r="F1193" s="2">
        <v>0</v>
      </c>
      <c r="G1193" s="3">
        <f t="shared" si="42"/>
        <v>814.03523999999993</v>
      </c>
      <c r="H1193" s="3">
        <f t="shared" si="43"/>
        <v>0.13999999999987267</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13053.71</v>
      </c>
      <c r="D1198" s="2">
        <f>BILANCA!E194</f>
        <v>16553.71</v>
      </c>
      <c r="E1198" s="2">
        <v>0</v>
      </c>
      <c r="F1198" s="2">
        <v>0</v>
      </c>
      <c r="G1198" s="3">
        <f t="shared" si="38"/>
        <v>8678.2924399999993</v>
      </c>
      <c r="H1198" s="3">
        <f t="shared" si="41"/>
        <v>0.58000000000174623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10880</v>
      </c>
      <c r="E1199" s="2">
        <v>0</v>
      </c>
      <c r="F1199" s="2">
        <v>0</v>
      </c>
      <c r="G1199" s="3">
        <f t="shared" si="38"/>
        <v>4112.6400000000003</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4878.5200000000004</v>
      </c>
      <c r="D1200" s="2">
        <f>BILANCA!E196</f>
        <v>0</v>
      </c>
      <c r="E1200" s="2">
        <v>0</v>
      </c>
      <c r="F1200" s="2">
        <v>0</v>
      </c>
      <c r="G1200" s="3">
        <f t="shared" si="38"/>
        <v>926.91880000000015</v>
      </c>
      <c r="H1200" s="3">
        <f t="shared" si="41"/>
        <v>0.47999999999956344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78730.680000000008</v>
      </c>
      <c r="D1201" s="2">
        <f>BILANCA!E197</f>
        <v>539626.78</v>
      </c>
      <c r="E1201" s="2">
        <v>0</v>
      </c>
      <c r="F1201" s="2">
        <v>0</v>
      </c>
      <c r="G1201" s="3">
        <f t="shared" si="38"/>
        <v>221174.98984000002</v>
      </c>
      <c r="H1201" s="3">
        <f t="shared" si="41"/>
        <v>0.53999999996449333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6060.72</v>
      </c>
      <c r="D1203" s="2">
        <f>BILANCA!E199</f>
        <v>539626.78</v>
      </c>
      <c r="E1203" s="2">
        <v>0</v>
      </c>
      <c r="F1203" s="2">
        <v>0</v>
      </c>
      <c r="G1203" s="3">
        <f t="shared" si="44"/>
        <v>209465.65604</v>
      </c>
      <c r="H1203" s="3">
        <f t="shared" si="45"/>
        <v>0.49999999997180566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72669.960000000006</v>
      </c>
      <c r="D1206" s="2">
        <f>BILANCA!E202</f>
        <v>0</v>
      </c>
      <c r="E1206" s="2">
        <v>0</v>
      </c>
      <c r="F1206" s="2">
        <v>0</v>
      </c>
      <c r="G1206" s="3">
        <f t="shared" si="44"/>
        <v>14243.312160000001</v>
      </c>
      <c r="H1206" s="3">
        <f t="shared" si="45"/>
        <v>3.9999999993597157E-2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581.91</v>
      </c>
      <c r="D1223" s="2">
        <f>BILANCA!E219</f>
        <v>249.39</v>
      </c>
      <c r="E1223" s="2">
        <v>0</v>
      </c>
      <c r="F1223" s="2">
        <v>0</v>
      </c>
      <c r="G1223" s="3">
        <f t="shared" si="38"/>
        <v>230.18696999999997</v>
      </c>
      <c r="H1223" s="3">
        <f t="shared" si="41"/>
        <v>0.48000000000001819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581.91</v>
      </c>
      <c r="D1224" s="2">
        <f>BILANCA!E220</f>
        <v>249.39</v>
      </c>
      <c r="E1224" s="2">
        <v>0</v>
      </c>
      <c r="F1224" s="2">
        <v>0</v>
      </c>
      <c r="G1224" s="3">
        <f t="shared" si="38"/>
        <v>231.26765999999998</v>
      </c>
      <c r="H1224" s="3">
        <f t="shared" si="41"/>
        <v>0.48000000000001819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581.91</v>
      </c>
      <c r="D1232" s="2">
        <f>BILANCA!E228</f>
        <v>249.39</v>
      </c>
      <c r="E1232" s="2">
        <v>0</v>
      </c>
      <c r="F1232" s="2">
        <v>0</v>
      </c>
      <c r="G1232" s="3">
        <f t="shared" si="38"/>
        <v>239.91318000000001</v>
      </c>
      <c r="H1232" s="3">
        <f t="shared" si="41"/>
        <v>0.48000000000001819</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1003.03</v>
      </c>
      <c r="E1251" s="2">
        <v>0</v>
      </c>
      <c r="F1251" s="2">
        <v>0</v>
      </c>
      <c r="G1251" s="3">
        <f>B1251/1000*C1251+B1251/500*D1251</f>
        <v>483.46045999999996</v>
      </c>
      <c r="H1251" s="3">
        <f>ABS(C1251-ROUND(C1251,0))+ABS(D1251-ROUND(D1251,0))</f>
        <v>2.9999999999972715E-2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8367589.5099999998</v>
      </c>
      <c r="D1255" s="2">
        <f>BILANCA!E251</f>
        <v>8906600.9199999999</v>
      </c>
      <c r="E1255" s="2">
        <v>0</v>
      </c>
      <c r="F1255" s="2">
        <v>0</v>
      </c>
      <c r="G1255" s="3">
        <f t="shared" si="38"/>
        <v>6414293.8807499995</v>
      </c>
      <c r="H1255" s="3">
        <f t="shared" si="41"/>
        <v>0.57000000029802322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7042094.9500000002</v>
      </c>
      <c r="D1256" s="2">
        <f>BILANCA!E252</f>
        <v>7832227.2600000007</v>
      </c>
      <c r="E1256" s="2">
        <v>0</v>
      </c>
      <c r="F1256" s="2">
        <v>0</v>
      </c>
      <c r="G1256" s="3">
        <f t="shared" si="38"/>
        <v>5585811.1696199998</v>
      </c>
      <c r="H1256" s="3">
        <f t="shared" si="41"/>
        <v>0.31000000052154064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7042559.8399999999</v>
      </c>
      <c r="D1257" s="2">
        <f>BILANCA!E253</f>
        <v>7832692.1500000004</v>
      </c>
      <c r="E1257" s="2">
        <v>0</v>
      </c>
      <c r="F1257" s="2">
        <v>0</v>
      </c>
      <c r="G1257" s="3">
        <f t="shared" si="38"/>
        <v>5608862.2025800003</v>
      </c>
      <c r="H1257" s="3">
        <f t="shared" si="41"/>
        <v>0.31000000052154064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464.89</v>
      </c>
      <c r="D1258" s="2">
        <f>BILANCA!E254</f>
        <v>464.89</v>
      </c>
      <c r="E1258" s="2">
        <v>0</v>
      </c>
      <c r="F1258" s="2">
        <v>0</v>
      </c>
      <c r="G1258" s="3">
        <f t="shared" si="38"/>
        <v>345.87815999999998</v>
      </c>
      <c r="H1258" s="3">
        <f t="shared" si="41"/>
        <v>0.22000000000002728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1266931.7</v>
      </c>
      <c r="D1259" s="2">
        <f>BILANCA!E255</f>
        <v>1002615.08</v>
      </c>
      <c r="E1259" s="2">
        <v>0</v>
      </c>
      <c r="F1259" s="2">
        <v>0</v>
      </c>
      <c r="G1259" s="3">
        <f t="shared" si="38"/>
        <v>814768.30313999997</v>
      </c>
      <c r="H1259" s="3">
        <f t="shared" si="41"/>
        <v>0.38000000000465661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1388738.49</v>
      </c>
      <c r="D1260" s="2">
        <f>BILANCA!E256</f>
        <v>2040694.75</v>
      </c>
      <c r="E1260" s="2">
        <v>0</v>
      </c>
      <c r="F1260" s="2">
        <v>0</v>
      </c>
      <c r="G1260" s="3">
        <f t="shared" si="38"/>
        <v>1367531.9975000001</v>
      </c>
      <c r="H1260" s="3">
        <f t="shared" si="41"/>
        <v>0.73999999999068677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1388073.32</v>
      </c>
      <c r="D1261" s="2">
        <f>BILANCA!E257</f>
        <v>2040029.58</v>
      </c>
      <c r="E1261" s="2">
        <v>0</v>
      </c>
      <c r="F1261" s="2">
        <v>0</v>
      </c>
      <c r="G1261" s="3">
        <f t="shared" si="38"/>
        <v>1372501.25248</v>
      </c>
      <c r="H1261" s="3">
        <f t="shared" si="41"/>
        <v>0.73999999999068677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665.17</v>
      </c>
      <c r="D1263" s="2">
        <f>BILANCA!E259</f>
        <v>665.17</v>
      </c>
      <c r="E1263" s="2">
        <v>0</v>
      </c>
      <c r="F1263" s="2">
        <v>0</v>
      </c>
      <c r="G1263" s="3">
        <f t="shared" si="38"/>
        <v>504.86402999999996</v>
      </c>
      <c r="H1263" s="3">
        <f t="shared" si="41"/>
        <v>0.33999999999991815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121806.79</v>
      </c>
      <c r="D1264" s="2">
        <f>BILANCA!E260</f>
        <v>1038079.67</v>
      </c>
      <c r="E1264" s="2">
        <v>0</v>
      </c>
      <c r="F1264" s="2">
        <v>0</v>
      </c>
      <c r="G1264" s="3">
        <f t="shared" si="38"/>
        <v>558283.39702000003</v>
      </c>
      <c r="H1264" s="3">
        <f t="shared" si="41"/>
        <v>0.53999999996449333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121806.79</v>
      </c>
      <c r="D1266" s="2">
        <f>BILANCA!E262</f>
        <v>1038079.67</v>
      </c>
      <c r="E1266" s="2">
        <v>0</v>
      </c>
      <c r="F1266" s="2">
        <v>0</v>
      </c>
      <c r="G1266" s="3">
        <f t="shared" si="38"/>
        <v>562679.32928000006</v>
      </c>
      <c r="H1266" s="3">
        <f t="shared" si="41"/>
        <v>0.53999999996449333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2224.14</v>
      </c>
      <c r="E1268" s="2">
        <v>0</v>
      </c>
      <c r="F1268" s="2">
        <v>0</v>
      </c>
      <c r="G1268" s="3">
        <f>B1268/1000*C1268+B1268/500*D1268</f>
        <v>1147.65624</v>
      </c>
      <c r="H1268" s="3">
        <f>ABS(C1268-ROUND(C1268,0))+ABS(D1268-ROUND(D1268,0))</f>
        <v>0.13999999999987267</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2224.14</v>
      </c>
      <c r="E1270" s="2">
        <v>0</v>
      </c>
      <c r="F1270" s="2">
        <v>0</v>
      </c>
      <c r="G1270" s="3">
        <f t="shared" si="46"/>
        <v>1156.5527999999999</v>
      </c>
      <c r="H1270" s="3">
        <f t="shared" si="47"/>
        <v>0.13999999999987267</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56793.22</v>
      </c>
      <c r="D1278" s="2">
        <f>BILANCA!E274</f>
        <v>73982.720000000001</v>
      </c>
      <c r="E1278" s="2">
        <v>0</v>
      </c>
      <c r="F1278" s="2">
        <v>0</v>
      </c>
      <c r="G1278" s="3">
        <f t="shared" si="38"/>
        <v>54875.320879999999</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4538.3500000000004</v>
      </c>
      <c r="D1279" s="2">
        <f>BILANCA!E275</f>
        <v>11121.38</v>
      </c>
      <c r="E1279" s="2">
        <v>0</v>
      </c>
      <c r="F1279" s="2">
        <v>0</v>
      </c>
      <c r="G1279" s="3">
        <f t="shared" ref="G1279:G1294" si="48">B1279/1000*C1279+B1279/500*D1279</f>
        <v>7204.11859</v>
      </c>
      <c r="H1279" s="3">
        <f t="shared" ref="H1279:H1294" si="49">ABS(C1279-ROUND(C1279,0))+ABS(D1279-ROUND(D1279,0))</f>
        <v>0.72999999999956344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18975.25</v>
      </c>
      <c r="D1290" s="2">
        <f>BILANCA!E286</f>
        <v>15429.28</v>
      </c>
      <c r="E1290" s="2">
        <v>0</v>
      </c>
      <c r="F1290" s="2">
        <v>0</v>
      </c>
      <c r="G1290" s="3">
        <f t="shared" si="48"/>
        <v>13953.466800000002</v>
      </c>
      <c r="H1290" s="3">
        <f t="shared" si="49"/>
        <v>0.53000000000065484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33279.620000000003</v>
      </c>
      <c r="D1291" s="2">
        <f>BILANCA!E287</f>
        <v>43440.53</v>
      </c>
      <c r="E1291" s="2">
        <v>0</v>
      </c>
      <c r="F1291" s="2">
        <v>0</v>
      </c>
      <c r="G1291" s="3">
        <f t="shared" si="48"/>
        <v>33765.151080000003</v>
      </c>
      <c r="H1291" s="3">
        <f t="shared" si="49"/>
        <v>0.84999999999854481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3991.53</v>
      </c>
      <c r="E1294" s="2">
        <v>0</v>
      </c>
      <c r="F1294" s="2">
        <v>0</v>
      </c>
      <c r="G1294" s="3">
        <f t="shared" si="48"/>
        <v>2267.1890399999997</v>
      </c>
      <c r="H1294" s="3">
        <f t="shared" si="49"/>
        <v>0.46999999999979991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1769.64</v>
      </c>
      <c r="D1295" s="2">
        <f>BILANCA!E291</f>
        <v>0</v>
      </c>
      <c r="E1295" s="2">
        <v>0</v>
      </c>
      <c r="F1295" s="2">
        <v>0</v>
      </c>
      <c r="G1295" s="3">
        <f t="shared" si="38"/>
        <v>504.34739999999999</v>
      </c>
      <c r="H1295" s="3">
        <f t="shared" si="41"/>
        <v>0.35999999999989996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1769.64</v>
      </c>
      <c r="D1297" s="2">
        <f>BILANCA!E293</f>
        <v>0</v>
      </c>
      <c r="E1297" s="2">
        <v>0</v>
      </c>
      <c r="F1297" s="2">
        <v>0</v>
      </c>
      <c r="G1297" s="3">
        <f t="shared" si="50"/>
        <v>507.88668000000001</v>
      </c>
      <c r="H1297" s="3">
        <f t="shared" si="51"/>
        <v>0.35999999999989996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412000</v>
      </c>
      <c r="D1301" s="2">
        <f>BILANCA!E297</f>
        <v>4054404.74</v>
      </c>
      <c r="E1301" s="2">
        <v>0</v>
      </c>
      <c r="F1301" s="2">
        <v>0</v>
      </c>
      <c r="G1301" s="3">
        <f t="shared" si="38"/>
        <v>2479555.5586799998</v>
      </c>
      <c r="H1301" s="3">
        <f t="shared" si="41"/>
        <v>0.25999999977648258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412000</v>
      </c>
      <c r="D1302" s="2">
        <f>BILANCA!E298</f>
        <v>4054404.74</v>
      </c>
      <c r="E1302" s="2">
        <v>0</v>
      </c>
      <c r="F1302" s="2">
        <v>0</v>
      </c>
      <c r="G1302" s="3">
        <f t="shared" si="38"/>
        <v>2488076.3681600001</v>
      </c>
      <c r="H1302" s="3">
        <f t="shared" si="41"/>
        <v>0.25999999977648258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111198.05</v>
      </c>
      <c r="D1305" s="2">
        <f>BILANCA!E302</f>
        <v>114936.06</v>
      </c>
      <c r="E1305" s="2">
        <v>0</v>
      </c>
      <c r="F1305" s="2">
        <v>0</v>
      </c>
      <c r="G1305" s="3">
        <f t="shared" si="38"/>
        <v>100615.70014999999</v>
      </c>
      <c r="H1305" s="3">
        <f t="shared" si="41"/>
        <v>0.11000000000058208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1106.17</v>
      </c>
      <c r="D1306" s="2">
        <f>BILANCA!E303</f>
        <v>4624.76</v>
      </c>
      <c r="E1306" s="2">
        <v>0</v>
      </c>
      <c r="F1306" s="2">
        <v>0</v>
      </c>
      <c r="G1306" s="3">
        <f t="shared" si="38"/>
        <v>3065.28424</v>
      </c>
      <c r="H1306" s="3">
        <f t="shared" si="41"/>
        <v>0.40999999999985448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3539.28</v>
      </c>
      <c r="D1308" s="2">
        <f>BILANCA!E305</f>
        <v>3539.28</v>
      </c>
      <c r="E1308" s="2">
        <v>0</v>
      </c>
      <c r="F1308" s="2">
        <v>0</v>
      </c>
      <c r="G1308" s="3">
        <f t="shared" ref="G1308:G1581" si="52">B1308/1000*C1308+B1308/500*D1308</f>
        <v>3164.1163200000001</v>
      </c>
      <c r="H1308" s="3">
        <f t="shared" si="41"/>
        <v>0.56000000000040018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36.340000000000003</v>
      </c>
      <c r="D1311" s="2">
        <f>BILANCA!E308</f>
        <v>245.78</v>
      </c>
      <c r="E1311" s="2">
        <v>0</v>
      </c>
      <c r="F1311" s="2">
        <v>0</v>
      </c>
      <c r="G1311" s="3">
        <f t="shared" si="52"/>
        <v>158.89789999999999</v>
      </c>
      <c r="H1311" s="3">
        <f t="shared" si="41"/>
        <v>0.56000000000000227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6299.8</v>
      </c>
      <c r="D1312" s="2">
        <f>BILANCA!E309</f>
        <v>4357.2299999999996</v>
      </c>
      <c r="E1312" s="2">
        <v>0</v>
      </c>
      <c r="F1312" s="2">
        <v>0</v>
      </c>
      <c r="G1312" s="3">
        <f t="shared" si="52"/>
        <v>4534.3065200000001</v>
      </c>
      <c r="H1312" s="3">
        <f t="shared" si="41"/>
        <v>0.42999999999938154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20472.79</v>
      </c>
      <c r="D1339" s="2">
        <f>BILANCA!E336</f>
        <v>26348.240000000002</v>
      </c>
      <c r="E1339" s="2">
        <v>0</v>
      </c>
      <c r="F1339" s="2">
        <v>0</v>
      </c>
      <c r="G1339" s="3">
        <f t="shared" si="52"/>
        <v>24072.689830000003</v>
      </c>
      <c r="H1339" s="3">
        <f t="shared" si="41"/>
        <v>0.4500000000007276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48796.73</v>
      </c>
      <c r="D1340" s="2">
        <f>BILANCA!E337</f>
        <v>45956.15</v>
      </c>
      <c r="E1340" s="2">
        <v>0</v>
      </c>
      <c r="F1340" s="2">
        <v>0</v>
      </c>
      <c r="G1340" s="3">
        <f t="shared" si="52"/>
        <v>46433.979900000006</v>
      </c>
      <c r="H1340" s="3">
        <f t="shared" si="41"/>
        <v>0.41999999999825377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11922.23</v>
      </c>
      <c r="D1341" s="2">
        <f>BILANCA!E338</f>
        <v>0</v>
      </c>
      <c r="E1341" s="2">
        <v>0</v>
      </c>
      <c r="F1341" s="2">
        <v>0</v>
      </c>
      <c r="G1341" s="3">
        <f t="shared" si="52"/>
        <v>3946.2581300000002</v>
      </c>
      <c r="H1341" s="3">
        <f t="shared" si="41"/>
        <v>0.22999999999956344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66808.45</v>
      </c>
      <c r="D1342" s="2">
        <f>BILANCA!E339</f>
        <v>539626.78</v>
      </c>
      <c r="E1342" s="2">
        <v>0</v>
      </c>
      <c r="F1342" s="2">
        <v>0</v>
      </c>
      <c r="G1342" s="3">
        <f t="shared" si="52"/>
        <v>380492.58732000005</v>
      </c>
      <c r="H1342" s="3">
        <f t="shared" si="41"/>
        <v>0.66999999996914994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27.71</v>
      </c>
      <c r="D1345" s="2">
        <f>BILANCA!E342</f>
        <v>27.71</v>
      </c>
      <c r="E1345" s="2">
        <v>0</v>
      </c>
      <c r="F1345" s="2">
        <v>0</v>
      </c>
      <c r="G1345" s="3">
        <f t="shared" si="52"/>
        <v>27.848550000000003</v>
      </c>
      <c r="H1345" s="3">
        <f t="shared" si="41"/>
        <v>0.57999999999999829</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554.20000000000005</v>
      </c>
      <c r="D1346" s="2">
        <f>BILANCA!E343</f>
        <v>221.68</v>
      </c>
      <c r="E1346" s="2">
        <v>0</v>
      </c>
      <c r="F1346" s="2">
        <v>0</v>
      </c>
      <c r="G1346" s="3">
        <f t="shared" si="52"/>
        <v>335.18016</v>
      </c>
      <c r="H1346" s="3">
        <f t="shared" si="41"/>
        <v>0.52000000000003865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203.03</v>
      </c>
      <c r="E1368" s="2">
        <v>0</v>
      </c>
      <c r="F1368" s="2">
        <v>0</v>
      </c>
      <c r="G1368" s="3">
        <f t="shared" si="57"/>
        <v>145.36947999999998</v>
      </c>
      <c r="H1368" s="3">
        <f t="shared" si="58"/>
        <v>3.0000000000001137E-2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800</v>
      </c>
      <c r="E1370" s="2">
        <v>0</v>
      </c>
      <c r="F1370" s="2">
        <v>0</v>
      </c>
      <c r="G1370" s="3">
        <f t="shared" si="57"/>
        <v>576</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412000</v>
      </c>
      <c r="D1394" s="2">
        <f>BILANCA!E391</f>
        <v>896717.8</v>
      </c>
      <c r="E1394" s="2">
        <v>0</v>
      </c>
      <c r="F1394" s="2">
        <v>0</v>
      </c>
      <c r="G1394" s="3">
        <f t="shared" si="61"/>
        <v>846887.27040000004</v>
      </c>
      <c r="H1394" s="3">
        <f t="shared" si="62"/>
        <v>0.19999999995343387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426.35</v>
      </c>
      <c r="E1395" s="2">
        <v>0</v>
      </c>
      <c r="F1395" s="2">
        <v>0</v>
      </c>
      <c r="G1395" s="3">
        <f t="shared" si="61"/>
        <v>328.28950000000003</v>
      </c>
      <c r="H1395" s="3">
        <f t="shared" si="62"/>
        <v>0.35000000000002274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3090391.84</v>
      </c>
      <c r="E1396" s="2">
        <v>0</v>
      </c>
      <c r="F1396" s="2">
        <v>0</v>
      </c>
      <c r="G1396" s="3">
        <f t="shared" si="61"/>
        <v>2385782.5004799999</v>
      </c>
      <c r="H1396" s="3">
        <f t="shared" si="62"/>
        <v>0.16000000014901161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66868.75</v>
      </c>
      <c r="E1400" s="14">
        <v>0</v>
      </c>
      <c r="F1400" s="14">
        <v>0</v>
      </c>
      <c r="G1400" s="15">
        <f t="shared" si="52"/>
        <v>52157.625</v>
      </c>
      <c r="H1400" s="15">
        <f t="shared" si="41"/>
        <v>0.25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244952.90999999997</v>
      </c>
      <c r="D1401" s="7">
        <f>'RAS-funkcijski'!E5</f>
        <v>316873.55</v>
      </c>
      <c r="E1401" s="7">
        <v>0</v>
      </c>
      <c r="F1401" s="7">
        <v>0</v>
      </c>
      <c r="G1401" s="8">
        <f t="shared" si="52"/>
        <v>878.70001000000002</v>
      </c>
      <c r="H1401" s="8">
        <f t="shared" si="41"/>
        <v>0.5400000000372529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52095.81</v>
      </c>
      <c r="D1402" s="2">
        <f>'RAS-funkcijski'!E6</f>
        <v>129352.8</v>
      </c>
      <c r="E1402" s="2">
        <v>0</v>
      </c>
      <c r="F1402" s="2">
        <v>0</v>
      </c>
      <c r="G1402" s="3">
        <f t="shared" si="52"/>
        <v>621.60282000000007</v>
      </c>
      <c r="H1402" s="3">
        <f t="shared" si="41"/>
        <v>0.38999999999941792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52095.81</v>
      </c>
      <c r="D1403" s="2">
        <f>'RAS-funkcijski'!E7</f>
        <v>129352.8</v>
      </c>
      <c r="E1403" s="2">
        <v>0</v>
      </c>
      <c r="F1403" s="2">
        <v>0</v>
      </c>
      <c r="G1403" s="3">
        <f t="shared" si="52"/>
        <v>932.40422999999998</v>
      </c>
      <c r="H1403" s="3">
        <f t="shared" si="41"/>
        <v>0.38999999999941792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192857.09999999998</v>
      </c>
      <c r="D1409" s="2">
        <f>'RAS-funkcijski'!E13</f>
        <v>187520.75</v>
      </c>
      <c r="E1409" s="2">
        <v>0</v>
      </c>
      <c r="F1409" s="2">
        <v>0</v>
      </c>
      <c r="G1409" s="3">
        <f t="shared" si="52"/>
        <v>5111.0873999999994</v>
      </c>
      <c r="H1409" s="3">
        <f t="shared" si="41"/>
        <v>0.34999999997671694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90734.29</v>
      </c>
      <c r="D1410" s="2">
        <f>'RAS-funkcijski'!E14</f>
        <v>86337.98</v>
      </c>
      <c r="E1410" s="2">
        <v>0</v>
      </c>
      <c r="F1410" s="2">
        <v>0</v>
      </c>
      <c r="G1410" s="3">
        <f t="shared" si="52"/>
        <v>2634.1025</v>
      </c>
      <c r="H1410" s="3">
        <f t="shared" si="41"/>
        <v>0.30999999999767169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102122.81</v>
      </c>
      <c r="D1412" s="2">
        <f>'RAS-funkcijski'!E16</f>
        <v>101182.77</v>
      </c>
      <c r="E1412" s="2">
        <v>0</v>
      </c>
      <c r="F1412" s="2">
        <v>0</v>
      </c>
      <c r="G1412" s="3">
        <f t="shared" si="52"/>
        <v>3653.8602000000001</v>
      </c>
      <c r="H1412" s="3">
        <f t="shared" si="41"/>
        <v>0.41999999999825377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107304.7</v>
      </c>
      <c r="D1424" s="2">
        <f>'RAS-funkcijski'!E28</f>
        <v>55930.29</v>
      </c>
      <c r="E1424" s="2">
        <v>0</v>
      </c>
      <c r="F1424" s="2">
        <v>0</v>
      </c>
      <c r="G1424" s="3">
        <f t="shared" si="52"/>
        <v>5259.9667200000004</v>
      </c>
      <c r="H1424" s="3">
        <f t="shared" si="41"/>
        <v>0.5900000000037835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107304.7</v>
      </c>
      <c r="D1426" s="2">
        <f>'RAS-funkcijski'!E30</f>
        <v>55930.29</v>
      </c>
      <c r="E1426" s="2">
        <v>0</v>
      </c>
      <c r="F1426" s="2">
        <v>0</v>
      </c>
      <c r="G1426" s="3">
        <f t="shared" si="52"/>
        <v>5698.2972799999998</v>
      </c>
      <c r="H1426" s="3">
        <f t="shared" si="41"/>
        <v>0.5900000000037835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206435.03</v>
      </c>
      <c r="D1431" s="2">
        <f>'RAS-funkcijski'!E35</f>
        <v>340236.92000000004</v>
      </c>
      <c r="E1431" s="2">
        <v>0</v>
      </c>
      <c r="F1431" s="2">
        <v>0</v>
      </c>
      <c r="G1431" s="3">
        <f t="shared" si="52"/>
        <v>27494.17497</v>
      </c>
      <c r="H1431" s="3">
        <f t="shared" si="41"/>
        <v>0.10999999995692633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42492.54</v>
      </c>
      <c r="D1435" s="2">
        <f>'RAS-funkcijski'!E39</f>
        <v>30710.02</v>
      </c>
      <c r="E1435" s="2">
        <v>0</v>
      </c>
      <c r="F1435" s="2">
        <v>0</v>
      </c>
      <c r="G1435" s="3">
        <f t="shared" si="52"/>
        <v>3636.9403000000007</v>
      </c>
      <c r="H1435" s="3">
        <f t="shared" si="41"/>
        <v>0.47999999999956344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42492.54</v>
      </c>
      <c r="D1436" s="2">
        <f>'RAS-funkcijski'!E40</f>
        <v>29835.02</v>
      </c>
      <c r="E1436" s="2">
        <v>0</v>
      </c>
      <c r="F1436" s="2">
        <v>0</v>
      </c>
      <c r="G1436" s="3">
        <f t="shared" si="52"/>
        <v>3677.8528799999999</v>
      </c>
      <c r="H1436" s="3">
        <f t="shared" si="41"/>
        <v>0.47999999999956344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875</v>
      </c>
      <c r="E1438" s="2">
        <v>0</v>
      </c>
      <c r="F1438" s="2">
        <v>0</v>
      </c>
      <c r="G1438" s="3">
        <f t="shared" si="52"/>
        <v>66.5</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1541.5</v>
      </c>
      <c r="D1439" s="2">
        <f>'RAS-funkcijski'!E43</f>
        <v>1504.82</v>
      </c>
      <c r="E1439" s="2">
        <v>0</v>
      </c>
      <c r="F1439" s="2">
        <v>0</v>
      </c>
      <c r="G1439" s="3">
        <f t="shared" si="52"/>
        <v>177.49446</v>
      </c>
      <c r="H1439" s="3">
        <f t="shared" si="41"/>
        <v>0.68000000000006366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136.16</v>
      </c>
      <c r="D1441" s="2">
        <f>'RAS-funkcijski'!E45</f>
        <v>238.77</v>
      </c>
      <c r="E1441" s="2">
        <v>0</v>
      </c>
      <c r="F1441" s="2">
        <v>0</v>
      </c>
      <c r="G1441" s="3">
        <f t="shared" si="52"/>
        <v>25.161700000000003</v>
      </c>
      <c r="H1441" s="3">
        <f t="shared" si="63"/>
        <v>0.38999999999998636</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1405.34</v>
      </c>
      <c r="D1444" s="2">
        <f>'RAS-funkcijski'!E48</f>
        <v>1266.05</v>
      </c>
      <c r="E1444" s="2">
        <v>0</v>
      </c>
      <c r="F1444" s="2">
        <v>0</v>
      </c>
      <c r="G1444" s="3">
        <f t="shared" si="52"/>
        <v>173.24735999999999</v>
      </c>
      <c r="H1444" s="3">
        <f t="shared" si="63"/>
        <v>0.38999999999987267</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130234.74</v>
      </c>
      <c r="D1450" s="2">
        <f>'RAS-funkcijski'!E54</f>
        <v>264879.58</v>
      </c>
      <c r="E1450" s="2">
        <v>0</v>
      </c>
      <c r="F1450" s="2">
        <v>0</v>
      </c>
      <c r="G1450" s="3">
        <f t="shared" si="52"/>
        <v>32999.695000000007</v>
      </c>
      <c r="H1450" s="3">
        <f t="shared" si="63"/>
        <v>0.67999999997846317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130234.74</v>
      </c>
      <c r="D1451" s="2">
        <f>'RAS-funkcijski'!E55</f>
        <v>264879.58</v>
      </c>
      <c r="E1451" s="2">
        <v>0</v>
      </c>
      <c r="F1451" s="2">
        <v>0</v>
      </c>
      <c r="G1451" s="3">
        <f t="shared" si="52"/>
        <v>33659.688900000001</v>
      </c>
      <c r="H1451" s="3">
        <f t="shared" si="63"/>
        <v>0.67999999997846317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3116.25</v>
      </c>
      <c r="D1456" s="2">
        <f>'RAS-funkcijski'!E60</f>
        <v>300</v>
      </c>
      <c r="E1456" s="2">
        <v>0</v>
      </c>
      <c r="F1456" s="2">
        <v>0</v>
      </c>
      <c r="G1456" s="3">
        <f t="shared" si="52"/>
        <v>208.10999999999999</v>
      </c>
      <c r="H1456" s="3">
        <f t="shared" si="63"/>
        <v>0.25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29050</v>
      </c>
      <c r="D1457" s="2">
        <f>'RAS-funkcijski'!E61</f>
        <v>42842.5</v>
      </c>
      <c r="E1457" s="2">
        <v>0</v>
      </c>
      <c r="F1457" s="2">
        <v>0</v>
      </c>
      <c r="G1457" s="3">
        <f t="shared" si="52"/>
        <v>6539.8950000000004</v>
      </c>
      <c r="H1457" s="3">
        <f t="shared" si="63"/>
        <v>0.5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29050</v>
      </c>
      <c r="D1460" s="2">
        <f>'RAS-funkcijski'!E64</f>
        <v>42842.5</v>
      </c>
      <c r="E1460" s="2">
        <v>0</v>
      </c>
      <c r="F1460" s="2">
        <v>0</v>
      </c>
      <c r="G1460" s="3">
        <f t="shared" si="52"/>
        <v>6884.0999999999995</v>
      </c>
      <c r="H1460" s="3">
        <f t="shared" si="63"/>
        <v>0.5</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37701.11</v>
      </c>
      <c r="D1471" s="2">
        <f>'RAS-funkcijski'!E75</f>
        <v>53930.3</v>
      </c>
      <c r="E1471" s="2">
        <v>0</v>
      </c>
      <c r="F1471" s="2">
        <v>0</v>
      </c>
      <c r="G1471" s="3">
        <f t="shared" si="52"/>
        <v>10334.88141</v>
      </c>
      <c r="H1471" s="3">
        <f t="shared" si="63"/>
        <v>0.41000000000349246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27426.67</v>
      </c>
      <c r="D1472" s="2">
        <f>'RAS-funkcijski'!E76</f>
        <v>40634.300000000003</v>
      </c>
      <c r="E1472" s="2">
        <v>0</v>
      </c>
      <c r="F1472" s="2">
        <v>0</v>
      </c>
      <c r="G1472" s="3">
        <f t="shared" si="52"/>
        <v>7826.05944</v>
      </c>
      <c r="H1472" s="3">
        <f t="shared" si="63"/>
        <v>0.63000000000465661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288.75</v>
      </c>
      <c r="D1473" s="2">
        <f>'RAS-funkcijski'!E77</f>
        <v>0</v>
      </c>
      <c r="E1473" s="2">
        <v>0</v>
      </c>
      <c r="F1473" s="2">
        <v>0</v>
      </c>
      <c r="G1473" s="3">
        <f t="shared" si="52"/>
        <v>21.078749999999999</v>
      </c>
      <c r="H1473" s="3">
        <f t="shared" si="63"/>
        <v>0.25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9985.69</v>
      </c>
      <c r="D1477" s="2">
        <f>'RAS-funkcijski'!E81</f>
        <v>13296</v>
      </c>
      <c r="E1477" s="2">
        <v>0</v>
      </c>
      <c r="F1477" s="2">
        <v>0</v>
      </c>
      <c r="G1477" s="3">
        <f t="shared" si="52"/>
        <v>2816.4821300000003</v>
      </c>
      <c r="H1477" s="3">
        <f t="shared" si="63"/>
        <v>0.30999999999949068</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126749.56</v>
      </c>
      <c r="D1478" s="2">
        <f>'RAS-funkcijski'!E82</f>
        <v>449137.1</v>
      </c>
      <c r="E1478" s="2">
        <v>0</v>
      </c>
      <c r="F1478" s="2">
        <v>0</v>
      </c>
      <c r="G1478" s="3">
        <f t="shared" si="52"/>
        <v>79951.853279999996</v>
      </c>
      <c r="H1478" s="3">
        <f t="shared" si="63"/>
        <v>0.53999999997904524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374.94</v>
      </c>
      <c r="D1481" s="2">
        <f>'RAS-funkcijski'!E85</f>
        <v>152029.47</v>
      </c>
      <c r="E1481" s="2">
        <v>0</v>
      </c>
      <c r="F1481" s="2">
        <v>0</v>
      </c>
      <c r="G1481" s="3">
        <f t="shared" si="52"/>
        <v>24659.14428</v>
      </c>
      <c r="H1481" s="3">
        <f t="shared" si="63"/>
        <v>0.53000000000116643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59367.35</v>
      </c>
      <c r="D1482" s="2">
        <f>'RAS-funkcijski'!E86</f>
        <v>101125.5</v>
      </c>
      <c r="E1482" s="2">
        <v>0</v>
      </c>
      <c r="F1482" s="2">
        <v>0</v>
      </c>
      <c r="G1482" s="3">
        <f t="shared" si="52"/>
        <v>21452.704700000002</v>
      </c>
      <c r="H1482" s="3">
        <f t="shared" si="63"/>
        <v>0.84999999999854481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67007.27</v>
      </c>
      <c r="D1484" s="2">
        <f>'RAS-funkcijski'!E88</f>
        <v>195982.13</v>
      </c>
      <c r="E1484" s="2">
        <v>0</v>
      </c>
      <c r="F1484" s="2">
        <v>0</v>
      </c>
      <c r="G1484" s="3">
        <f t="shared" si="52"/>
        <v>38553.608520000002</v>
      </c>
      <c r="H1484" s="3">
        <f t="shared" si="63"/>
        <v>0.40000000000873115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74544.38</v>
      </c>
      <c r="D1503" s="2">
        <f>'RAS-funkcijski'!E107</f>
        <v>121301.16</v>
      </c>
      <c r="E1503" s="2">
        <v>0</v>
      </c>
      <c r="F1503" s="2">
        <v>0</v>
      </c>
      <c r="G1503" s="3">
        <f t="shared" si="52"/>
        <v>32666.110099999998</v>
      </c>
      <c r="H1503" s="3">
        <f t="shared" si="63"/>
        <v>0.54000000000814907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44556.25</v>
      </c>
      <c r="D1504" s="2">
        <f>'RAS-funkcijski'!E108</f>
        <v>99817.87</v>
      </c>
      <c r="E1504" s="2">
        <v>0</v>
      </c>
      <c r="F1504" s="2">
        <v>0</v>
      </c>
      <c r="G1504" s="3">
        <f t="shared" si="52"/>
        <v>25395.966959999998</v>
      </c>
      <c r="H1504" s="3">
        <f t="shared" si="63"/>
        <v>0.38000000000465661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25688.13</v>
      </c>
      <c r="D1507" s="2">
        <f>'RAS-funkcijski'!E111</f>
        <v>17783.29</v>
      </c>
      <c r="E1507" s="2">
        <v>0</v>
      </c>
      <c r="F1507" s="2">
        <v>0</v>
      </c>
      <c r="G1507" s="3">
        <f t="shared" si="52"/>
        <v>6554.2539699999998</v>
      </c>
      <c r="H1507" s="3">
        <f t="shared" si="63"/>
        <v>0.42000000000189175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4300</v>
      </c>
      <c r="D1509" s="2">
        <f>'RAS-funkcijski'!E113</f>
        <v>3700</v>
      </c>
      <c r="E1509" s="2">
        <v>0</v>
      </c>
      <c r="F1509" s="2">
        <v>0</v>
      </c>
      <c r="G1509" s="3">
        <f t="shared" si="52"/>
        <v>1275.3</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124342.98999999999</v>
      </c>
      <c r="D1510" s="2">
        <f>'RAS-funkcijski'!E114</f>
        <v>840244.82</v>
      </c>
      <c r="E1510" s="2">
        <v>0</v>
      </c>
      <c r="F1510" s="2">
        <v>0</v>
      </c>
      <c r="G1510" s="3">
        <f t="shared" si="52"/>
        <v>198531.58929999996</v>
      </c>
      <c r="H1510" s="3">
        <f t="shared" si="63"/>
        <v>0.19000000006053597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124342.98999999999</v>
      </c>
      <c r="D1511" s="2">
        <f>'RAS-funkcijski'!E115</f>
        <v>840244.82</v>
      </c>
      <c r="E1511" s="2">
        <v>0</v>
      </c>
      <c r="F1511" s="2">
        <v>0</v>
      </c>
      <c r="G1511" s="3">
        <f t="shared" si="52"/>
        <v>200336.42192999998</v>
      </c>
      <c r="H1511" s="3">
        <f t="shared" si="63"/>
        <v>0.19000000006053597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123178.45</v>
      </c>
      <c r="D1512" s="2">
        <f>'RAS-funkcijski'!E116</f>
        <v>840244.82</v>
      </c>
      <c r="E1512" s="2">
        <v>0</v>
      </c>
      <c r="F1512" s="2">
        <v>0</v>
      </c>
      <c r="G1512" s="3">
        <f t="shared" si="52"/>
        <v>202010.82608</v>
      </c>
      <c r="H1512" s="3">
        <f t="shared" si="63"/>
        <v>0.63000000004831236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1164.54</v>
      </c>
      <c r="D1513" s="2">
        <f>'RAS-funkcijski'!E117</f>
        <v>0</v>
      </c>
      <c r="E1513" s="2">
        <v>0</v>
      </c>
      <c r="F1513" s="2">
        <v>0</v>
      </c>
      <c r="G1513" s="3">
        <f t="shared" si="52"/>
        <v>131.59302</v>
      </c>
      <c r="H1513" s="3">
        <f t="shared" si="63"/>
        <v>0.46000000000003638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41601.210000000006</v>
      </c>
      <c r="D1525" s="2">
        <f>'RAS-funkcijski'!E129</f>
        <v>46881.83</v>
      </c>
      <c r="E1525" s="2">
        <v>0</v>
      </c>
      <c r="F1525" s="2">
        <v>0</v>
      </c>
      <c r="G1525" s="3">
        <f t="shared" si="52"/>
        <v>16920.608749999999</v>
      </c>
      <c r="H1525" s="3">
        <f t="shared" si="63"/>
        <v>0.38000000000465661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33809.230000000003</v>
      </c>
      <c r="D1531" s="2">
        <f>'RAS-funkcijski'!E135</f>
        <v>35009.08</v>
      </c>
      <c r="E1531" s="2">
        <v>0</v>
      </c>
      <c r="F1531" s="2">
        <v>0</v>
      </c>
      <c r="G1531" s="3">
        <f t="shared" si="52"/>
        <v>13601.38809</v>
      </c>
      <c r="H1531" s="3">
        <f t="shared" si="63"/>
        <v>0.31000000000494765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7791.98</v>
      </c>
      <c r="D1536" s="2">
        <f>'RAS-funkcijski'!E140</f>
        <v>11872.75</v>
      </c>
      <c r="E1536" s="2">
        <v>0</v>
      </c>
      <c r="F1536" s="2">
        <v>0</v>
      </c>
      <c r="G1536" s="3">
        <f t="shared" si="52"/>
        <v>4289.09728</v>
      </c>
      <c r="H1536" s="3">
        <f t="shared" si="63"/>
        <v>0.27000000000043656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963631.89</v>
      </c>
      <c r="D1537" s="14">
        <f>'RAS-funkcijski'!E141</f>
        <v>2224535.9700000002</v>
      </c>
      <c r="E1537" s="14">
        <v>0</v>
      </c>
      <c r="F1537" s="14">
        <v>0</v>
      </c>
      <c r="G1537" s="15">
        <f t="shared" si="52"/>
        <v>741540.42471000017</v>
      </c>
      <c r="H1537" s="15">
        <f t="shared" si="63"/>
        <v>0.13999999978113919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371546.9</v>
      </c>
      <c r="E1538" s="7">
        <v>0</v>
      </c>
      <c r="F1538" s="7">
        <v>0</v>
      </c>
      <c r="G1538" s="8">
        <f t="shared" si="52"/>
        <v>743.0938000000001</v>
      </c>
      <c r="H1538" s="8">
        <f t="shared" si="63"/>
        <v>9.9999999976716936E-2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371496.13</v>
      </c>
      <c r="E1539" s="2">
        <v>0</v>
      </c>
      <c r="F1539" s="2">
        <v>0</v>
      </c>
      <c r="G1539" s="3">
        <f t="shared" si="52"/>
        <v>1485.98452</v>
      </c>
      <c r="H1539" s="3">
        <f t="shared" si="63"/>
        <v>0.13000000000465661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371496.13</v>
      </c>
      <c r="E1540" s="2">
        <v>0</v>
      </c>
      <c r="F1540" s="2">
        <v>0</v>
      </c>
      <c r="G1540" s="3">
        <f t="shared" si="52"/>
        <v>2228.97678</v>
      </c>
      <c r="H1540" s="3">
        <f t="shared" si="63"/>
        <v>0.13000000000465661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371496.13</v>
      </c>
      <c r="E1542" s="2">
        <v>0</v>
      </c>
      <c r="F1542" s="2">
        <v>0</v>
      </c>
      <c r="G1542" s="3">
        <f t="shared" si="52"/>
        <v>3714.9612999999999</v>
      </c>
      <c r="H1542" s="3">
        <f t="shared" si="63"/>
        <v>0.13000000000465661</v>
      </c>
      <c r="I1542" s="11">
        <f t="shared" si="64"/>
        <v>482.94496901729912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50.77</v>
      </c>
      <c r="E1555" s="2">
        <v>0</v>
      </c>
      <c r="F1555" s="2">
        <v>0</v>
      </c>
      <c r="G1555" s="3">
        <f t="shared" si="52"/>
        <v>1.82772</v>
      </c>
      <c r="H1555" s="3">
        <f t="shared" si="63"/>
        <v>0.22999999999999687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50.77</v>
      </c>
      <c r="E1556" s="2">
        <v>0</v>
      </c>
      <c r="F1556" s="2">
        <v>0</v>
      </c>
      <c r="G1556" s="3">
        <f t="shared" si="52"/>
        <v>1.92926</v>
      </c>
      <c r="H1556" s="3">
        <f t="shared" si="63"/>
        <v>0.22999999999999687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50.77</v>
      </c>
      <c r="E1558" s="2">
        <v>0</v>
      </c>
      <c r="F1558" s="2">
        <v>0</v>
      </c>
      <c r="G1558" s="3">
        <f t="shared" si="52"/>
        <v>2.1323400000000001</v>
      </c>
      <c r="H1558" s="3">
        <f t="shared" si="63"/>
        <v>0.22999999999999687</v>
      </c>
      <c r="I1558" s="11">
        <f t="shared" si="66"/>
        <v>0.49043819999999338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148582.10999999999</v>
      </c>
      <c r="D1582" s="7"/>
      <c r="E1582" s="7">
        <v>0</v>
      </c>
      <c r="F1582" s="7">
        <v>0</v>
      </c>
      <c r="G1582" s="8">
        <f t="shared" ref="G1582:G1686" si="70">B1582/1000*C1582</f>
        <v>148.58211</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2145766.88</v>
      </c>
      <c r="D1583" s="2">
        <v>0</v>
      </c>
      <c r="E1583" s="2">
        <v>0</v>
      </c>
      <c r="F1583" s="2">
        <v>0</v>
      </c>
      <c r="G1583" s="3">
        <f t="shared" si="70"/>
        <v>4291.5337600000003</v>
      </c>
      <c r="H1583" s="3">
        <f t="shared" si="71"/>
        <v>0.12000000011175871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876480.15999999992</v>
      </c>
      <c r="D1585" s="2">
        <v>0</v>
      </c>
      <c r="E1585" s="2">
        <v>0</v>
      </c>
      <c r="F1585" s="2">
        <v>0</v>
      </c>
      <c r="G1585" s="3">
        <f t="shared" si="70"/>
        <v>3505.9206399999998</v>
      </c>
      <c r="H1585" s="3">
        <f t="shared" si="71"/>
        <v>0.15999999991618097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157904.54999999999</v>
      </c>
      <c r="D1586" s="2">
        <v>0</v>
      </c>
      <c r="E1586" s="2">
        <v>0</v>
      </c>
      <c r="F1586" s="2">
        <v>0</v>
      </c>
      <c r="G1586" s="3">
        <f t="shared" si="70"/>
        <v>789.52274999999997</v>
      </c>
      <c r="H1586" s="3">
        <f t="shared" si="71"/>
        <v>0.45000000001164153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302158.75</v>
      </c>
      <c r="D1587" s="2">
        <v>0</v>
      </c>
      <c r="E1587" s="2">
        <v>0</v>
      </c>
      <c r="F1587" s="2">
        <v>0</v>
      </c>
      <c r="G1587" s="3">
        <f t="shared" si="70"/>
        <v>1812.9525000000001</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1509.02</v>
      </c>
      <c r="D1588" s="2">
        <v>0</v>
      </c>
      <c r="E1588" s="2">
        <v>0</v>
      </c>
      <c r="F1588" s="2">
        <v>0</v>
      </c>
      <c r="G1588" s="3">
        <f t="shared" si="70"/>
        <v>10.563140000000001</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29835.02</v>
      </c>
      <c r="D1589" s="2">
        <v>0</v>
      </c>
      <c r="E1589" s="2">
        <v>0</v>
      </c>
      <c r="F1589" s="2">
        <v>0</v>
      </c>
      <c r="G1589" s="3">
        <f t="shared" si="70"/>
        <v>238.68016</v>
      </c>
      <c r="H1589" s="3">
        <f t="shared" si="71"/>
        <v>2.0000000000436557E-2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28544.35</v>
      </c>
      <c r="D1590" s="2">
        <v>0</v>
      </c>
      <c r="E1590" s="2">
        <v>0</v>
      </c>
      <c r="F1590" s="2">
        <v>0</v>
      </c>
      <c r="G1590" s="3">
        <f>B1590/1000*C1590</f>
        <v>256.89914999999996</v>
      </c>
      <c r="H1590" s="3">
        <f>ABS(C1590-ROUND(C1590,0))</f>
        <v>0.34999999999854481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181791.5</v>
      </c>
      <c r="D1591" s="2">
        <v>0</v>
      </c>
      <c r="E1591" s="2">
        <v>0</v>
      </c>
      <c r="F1591" s="2">
        <v>0</v>
      </c>
      <c r="G1591" s="3">
        <f t="shared" si="70"/>
        <v>1817.915</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171218.4</v>
      </c>
      <c r="D1592" s="2">
        <v>0</v>
      </c>
      <c r="E1592" s="2">
        <v>0</v>
      </c>
      <c r="F1592" s="2">
        <v>0</v>
      </c>
      <c r="G1592" s="3">
        <f t="shared" si="70"/>
        <v>1883.4023999999997</v>
      </c>
      <c r="H1592" s="3">
        <f t="shared" si="71"/>
        <v>0.39999999999417923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3518.57</v>
      </c>
      <c r="D1593" s="2">
        <v>0</v>
      </c>
      <c r="E1593" s="2">
        <v>0</v>
      </c>
      <c r="F1593" s="2">
        <v>0</v>
      </c>
      <c r="G1593" s="3">
        <f t="shared" si="70"/>
        <v>42.222840000000005</v>
      </c>
      <c r="H1593" s="3">
        <f t="shared" si="71"/>
        <v>0.42999999999983629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1192906.03</v>
      </c>
      <c r="D1594" s="2">
        <v>0</v>
      </c>
      <c r="E1594" s="2">
        <v>0</v>
      </c>
      <c r="F1594" s="2">
        <v>0</v>
      </c>
      <c r="G1594" s="3">
        <f t="shared" si="70"/>
        <v>15507.778389999999</v>
      </c>
      <c r="H1594" s="3">
        <f t="shared" si="71"/>
        <v>3.0000000027939677E-2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64945.33</v>
      </c>
      <c r="D1595" s="2">
        <v>0</v>
      </c>
      <c r="E1595" s="2">
        <v>0</v>
      </c>
      <c r="F1595" s="2">
        <v>0</v>
      </c>
      <c r="G1595" s="3">
        <f t="shared" si="70"/>
        <v>909.23462000000006</v>
      </c>
      <c r="H1595" s="3">
        <f t="shared" si="71"/>
        <v>0.33000000000174623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64945.33</v>
      </c>
      <c r="D1599" s="2">
        <v>0</v>
      </c>
      <c r="E1599" s="2">
        <v>0</v>
      </c>
      <c r="F1599" s="2">
        <v>0</v>
      </c>
      <c r="G1599" s="3">
        <f t="shared" si="70"/>
        <v>1169.01594</v>
      </c>
      <c r="H1599" s="3">
        <f t="shared" si="71"/>
        <v>0.33000000000174623</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11435.36</v>
      </c>
      <c r="D1601" s="2">
        <v>0</v>
      </c>
      <c r="E1601" s="2">
        <v>0</v>
      </c>
      <c r="F1601" s="2">
        <v>0</v>
      </c>
      <c r="G1601" s="3">
        <f>B1601/1000*C1601</f>
        <v>228.70720000000003</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1681165.4000000004</v>
      </c>
      <c r="D1602" s="2">
        <v>0</v>
      </c>
      <c r="E1602" s="2">
        <v>0</v>
      </c>
      <c r="F1602" s="2">
        <v>0</v>
      </c>
      <c r="G1602" s="3">
        <f t="shared" si="70"/>
        <v>35304.47340000001</v>
      </c>
      <c r="H1602" s="3">
        <f t="shared" si="71"/>
        <v>0.40000000037252903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873445.29</v>
      </c>
      <c r="D1604" s="2">
        <v>0</v>
      </c>
      <c r="E1604" s="2">
        <v>0</v>
      </c>
      <c r="F1604" s="2">
        <v>0</v>
      </c>
      <c r="G1604" s="3">
        <f t="shared" si="70"/>
        <v>20089.241669999999</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155175.07</v>
      </c>
      <c r="D1605" s="2">
        <v>0</v>
      </c>
      <c r="E1605" s="2">
        <v>0</v>
      </c>
      <c r="F1605" s="2">
        <v>0</v>
      </c>
      <c r="G1605" s="3">
        <f t="shared" si="70"/>
        <v>3724.2016800000001</v>
      </c>
      <c r="H1605" s="3">
        <f t="shared" si="71"/>
        <v>7.0000000006984919E-2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313486.75</v>
      </c>
      <c r="D1606" s="2">
        <v>0</v>
      </c>
      <c r="E1606" s="2">
        <v>0</v>
      </c>
      <c r="F1606" s="2">
        <v>0</v>
      </c>
      <c r="G1606" s="3">
        <f t="shared" si="70"/>
        <v>7837.1687500000007</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1881.25</v>
      </c>
      <c r="D1607" s="2">
        <v>0</v>
      </c>
      <c r="E1607" s="2">
        <v>0</v>
      </c>
      <c r="F1607" s="2">
        <v>0</v>
      </c>
      <c r="G1607" s="3">
        <f t="shared" si="70"/>
        <v>48.912499999999994</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29555.02</v>
      </c>
      <c r="D1608" s="2">
        <v>0</v>
      </c>
      <c r="E1608" s="2">
        <v>0</v>
      </c>
      <c r="F1608" s="2">
        <v>0</v>
      </c>
      <c r="G1608" s="3">
        <f t="shared" si="70"/>
        <v>797.98554000000001</v>
      </c>
      <c r="H1608" s="3">
        <f t="shared" si="71"/>
        <v>2.0000000000436557E-2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26320.21</v>
      </c>
      <c r="D1609" s="2">
        <v>0</v>
      </c>
      <c r="E1609" s="2">
        <v>0</v>
      </c>
      <c r="F1609" s="2">
        <v>0</v>
      </c>
      <c r="G1609" s="3">
        <f>B1609/1000*C1609</f>
        <v>736.96587999999997</v>
      </c>
      <c r="H1609" s="3">
        <f>ABS(C1609-ROUND(C1609,0))</f>
        <v>0.20999999999912689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178291.5</v>
      </c>
      <c r="D1610" s="2">
        <v>0</v>
      </c>
      <c r="E1610" s="2">
        <v>0</v>
      </c>
      <c r="F1610" s="2">
        <v>0</v>
      </c>
      <c r="G1610" s="3">
        <f t="shared" si="70"/>
        <v>5170.4535000000005</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160338.4</v>
      </c>
      <c r="D1611" s="2">
        <v>0</v>
      </c>
      <c r="E1611" s="2">
        <v>0</v>
      </c>
      <c r="F1611" s="2">
        <v>0</v>
      </c>
      <c r="G1611" s="3">
        <f t="shared" si="70"/>
        <v>4810.152</v>
      </c>
      <c r="H1611" s="3">
        <f t="shared" si="71"/>
        <v>0.39999999999417923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8397.09</v>
      </c>
      <c r="D1612" s="2">
        <v>0</v>
      </c>
      <c r="E1612" s="2">
        <v>0</v>
      </c>
      <c r="F1612" s="2">
        <v>0</v>
      </c>
      <c r="G1612" s="3">
        <f t="shared" si="70"/>
        <v>260.30979000000002</v>
      </c>
      <c r="H1612" s="3">
        <f t="shared" si="71"/>
        <v>9.0000000000145519E-2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732009.93</v>
      </c>
      <c r="D1613" s="2">
        <v>0</v>
      </c>
      <c r="E1613" s="2">
        <v>0</v>
      </c>
      <c r="F1613" s="2">
        <v>0</v>
      </c>
      <c r="G1613" s="3">
        <f t="shared" si="70"/>
        <v>23424.317760000002</v>
      </c>
      <c r="H1613" s="3">
        <f t="shared" si="71"/>
        <v>6.9999999948777258E-2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65277.85</v>
      </c>
      <c r="D1614" s="2">
        <v>0</v>
      </c>
      <c r="E1614" s="2">
        <v>0</v>
      </c>
      <c r="F1614" s="2">
        <v>0</v>
      </c>
      <c r="G1614" s="3">
        <f t="shared" si="70"/>
        <v>2154.16905</v>
      </c>
      <c r="H1614" s="3">
        <f t="shared" si="71"/>
        <v>0.15000000000145519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65277.85</v>
      </c>
      <c r="D1618" s="2">
        <v>0</v>
      </c>
      <c r="E1618" s="2">
        <v>0</v>
      </c>
      <c r="F1618" s="2">
        <v>0</v>
      </c>
      <c r="G1618" s="3">
        <f t="shared" si="70"/>
        <v>2415.2804499999997</v>
      </c>
      <c r="H1618" s="3">
        <f t="shared" si="71"/>
        <v>0.15000000000145519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10432.33</v>
      </c>
      <c r="D1620" s="2">
        <v>0</v>
      </c>
      <c r="E1620" s="2">
        <v>0</v>
      </c>
      <c r="F1620" s="2">
        <v>0</v>
      </c>
      <c r="G1620" s="3">
        <f>B1620/1000*C1620</f>
        <v>406.86086999999998</v>
      </c>
      <c r="H1620" s="3">
        <f>ABS(C1620-ROUND(C1620,0))</f>
        <v>0.32999999999992724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613183.58999999939</v>
      </c>
      <c r="D1621" s="2">
        <v>0</v>
      </c>
      <c r="E1621" s="2">
        <v>0</v>
      </c>
      <c r="F1621" s="2">
        <v>0</v>
      </c>
      <c r="G1621" s="3">
        <f t="shared" si="70"/>
        <v>24527.343599999975</v>
      </c>
      <c r="H1621" s="3">
        <f t="shared" si="71"/>
        <v>0.4100000006146729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27378.979999999996</v>
      </c>
      <c r="D1622" s="2">
        <v>0</v>
      </c>
      <c r="E1622" s="2">
        <v>0</v>
      </c>
      <c r="F1622" s="2">
        <v>0</v>
      </c>
      <c r="G1622" s="3">
        <f t="shared" si="70"/>
        <v>1122.5381799999998</v>
      </c>
      <c r="H1622" s="3">
        <f t="shared" si="71"/>
        <v>2.0000000004074536E-2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26348.239999999998</v>
      </c>
      <c r="D1628" s="2">
        <v>0</v>
      </c>
      <c r="E1628" s="2">
        <v>0</v>
      </c>
      <c r="F1628" s="2">
        <v>0</v>
      </c>
      <c r="G1628" s="3">
        <f t="shared" si="70"/>
        <v>1238.3672799999999</v>
      </c>
      <c r="H1628" s="3">
        <f t="shared" si="71"/>
        <v>0.23999999999796273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12568.24</v>
      </c>
      <c r="D1634" s="2">
        <v>0</v>
      </c>
      <c r="E1634" s="2">
        <v>0</v>
      </c>
      <c r="F1634" s="2">
        <v>0</v>
      </c>
      <c r="G1634" s="3">
        <f t="shared" si="70"/>
        <v>666.11671999999999</v>
      </c>
      <c r="H1634" s="3">
        <f t="shared" si="71"/>
        <v>0.23999999999978172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9318.24</v>
      </c>
      <c r="D1635" s="2">
        <v>0</v>
      </c>
      <c r="E1635" s="2">
        <v>0</v>
      </c>
      <c r="F1635" s="2">
        <v>0</v>
      </c>
      <c r="G1635" s="3">
        <f t="shared" si="70"/>
        <v>503.18495999999999</v>
      </c>
      <c r="H1635" s="3">
        <f t="shared" si="71"/>
        <v>0.23999999999978172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3250</v>
      </c>
      <c r="D1637" s="2">
        <v>0</v>
      </c>
      <c r="E1637" s="2">
        <v>0</v>
      </c>
      <c r="F1637" s="2">
        <v>0</v>
      </c>
      <c r="G1637" s="3">
        <f t="shared" si="70"/>
        <v>182</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280</v>
      </c>
      <c r="D1644" s="2">
        <v>0</v>
      </c>
      <c r="E1644" s="2">
        <v>0</v>
      </c>
      <c r="F1644" s="2">
        <v>0</v>
      </c>
      <c r="G1644" s="3">
        <f t="shared" si="70"/>
        <v>17.64</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280</v>
      </c>
      <c r="D1645" s="2">
        <v>0</v>
      </c>
      <c r="E1645" s="2">
        <v>0</v>
      </c>
      <c r="F1645" s="2">
        <v>0</v>
      </c>
      <c r="G1645" s="3">
        <f t="shared" si="70"/>
        <v>17.920000000000002</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3000</v>
      </c>
      <c r="D1654" s="2">
        <v>0</v>
      </c>
      <c r="E1654" s="2">
        <v>0</v>
      </c>
      <c r="F1654" s="2">
        <v>0</v>
      </c>
      <c r="G1654" s="3">
        <f t="shared" si="70"/>
        <v>219</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3000</v>
      </c>
      <c r="D1655" s="2">
        <v>0</v>
      </c>
      <c r="E1655" s="2">
        <v>0</v>
      </c>
      <c r="F1655" s="2">
        <v>0</v>
      </c>
      <c r="G1655" s="3">
        <f t="shared" si="70"/>
        <v>222</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10500</v>
      </c>
      <c r="D1659" s="2">
        <v>0</v>
      </c>
      <c r="E1659" s="2">
        <v>0</v>
      </c>
      <c r="F1659" s="2">
        <v>0</v>
      </c>
      <c r="G1659" s="3">
        <f t="shared" si="70"/>
        <v>819</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10500</v>
      </c>
      <c r="D1660" s="2">
        <v>0</v>
      </c>
      <c r="E1660" s="2">
        <v>0</v>
      </c>
      <c r="F1660" s="2">
        <v>0</v>
      </c>
      <c r="G1660" s="3">
        <f t="shared" si="70"/>
        <v>829.5</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27.71</v>
      </c>
      <c r="D1674" s="2">
        <v>0</v>
      </c>
      <c r="E1674" s="2">
        <v>0</v>
      </c>
      <c r="F1674" s="2">
        <v>0</v>
      </c>
      <c r="G1674" s="3">
        <f t="shared" si="70"/>
        <v>2.5770300000000002</v>
      </c>
      <c r="H1674" s="3">
        <f t="shared" si="71"/>
        <v>0.28999999999999915</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27.71</v>
      </c>
      <c r="D1678" s="2">
        <v>0</v>
      </c>
      <c r="E1678" s="2">
        <v>0</v>
      </c>
      <c r="F1678" s="2">
        <v>0</v>
      </c>
      <c r="G1678" s="3">
        <f t="shared" si="70"/>
        <v>2.6878700000000002</v>
      </c>
      <c r="H1678" s="3">
        <f t="shared" si="71"/>
        <v>0.28999999999999915</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1003.03</v>
      </c>
      <c r="D1680" s="2">
        <v>0</v>
      </c>
      <c r="E1680" s="2">
        <v>0</v>
      </c>
      <c r="F1680" s="2">
        <v>0</v>
      </c>
      <c r="G1680" s="3">
        <f>B1680/1000*C1680</f>
        <v>99.299970000000002</v>
      </c>
      <c r="H1680" s="3">
        <f>ABS(C1680-ROUND(C1680,0))</f>
        <v>2.9999999999972715E-2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585804.6100000001</v>
      </c>
      <c r="D1681" s="2">
        <v>0</v>
      </c>
      <c r="E1681" s="2">
        <v>0</v>
      </c>
      <c r="F1681" s="2">
        <v>0</v>
      </c>
      <c r="G1681" s="3">
        <f t="shared" si="70"/>
        <v>58580.46100000001</v>
      </c>
      <c r="H1681" s="3">
        <f t="shared" si="71"/>
        <v>0.38999999989755452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45956.15</v>
      </c>
      <c r="D1683" s="2">
        <v>0</v>
      </c>
      <c r="E1683" s="2">
        <v>0</v>
      </c>
      <c r="F1683" s="2">
        <v>0</v>
      </c>
      <c r="G1683" s="3">
        <f t="shared" si="70"/>
        <v>4687.5272999999997</v>
      </c>
      <c r="H1683" s="3">
        <f t="shared" si="71"/>
        <v>0.15000000000145519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539626.78</v>
      </c>
      <c r="D1684" s="2">
        <v>0</v>
      </c>
      <c r="E1684" s="2">
        <v>0</v>
      </c>
      <c r="F1684" s="2">
        <v>0</v>
      </c>
      <c r="G1684" s="3">
        <f t="shared" si="70"/>
        <v>55581.558340000003</v>
      </c>
      <c r="H1684" s="3">
        <f t="shared" si="71"/>
        <v>0.21999999997206032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221.68</v>
      </c>
      <c r="D1685" s="2">
        <v>0</v>
      </c>
      <c r="E1685" s="2">
        <v>0</v>
      </c>
      <c r="F1685" s="2">
        <v>0</v>
      </c>
      <c r="G1685" s="3">
        <f>B1685/1000*C1685</f>
        <v>23.05472</v>
      </c>
      <c r="H1685" s="3">
        <f>ABS(C1685-ROUND(C1685,0))</f>
        <v>0.31999999999999318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26977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1787018.71</v>
      </c>
      <c r="I17" s="275">
        <f>'PR-RAS'!E6</f>
        <v>1799668.6799999997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706121.35</v>
      </c>
      <c r="I18" s="275">
        <f>'PR-RAS'!E152</f>
        <v>1031629.9400000001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1266931.7</v>
      </c>
      <c r="I19" s="275">
        <f>'PR-RAS'!E649</f>
        <v>1002615.0799999994</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7039905.3800000008</v>
      </c>
      <c r="I22" s="275">
        <f>BILANCA!E7</f>
        <v>7830037.6900000013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1476266.24</v>
      </c>
      <c r="I23" s="275">
        <f>BILANCA!E69</f>
        <v>1689746.8199999996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148582.11000000002</v>
      </c>
      <c r="I24" s="275">
        <f>BILANCA!E177</f>
        <v>613183.59000000008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8367589.5099999998</v>
      </c>
      <c r="I25" s="275">
        <f>BILANCA!E251</f>
        <v>8906600.9199999999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244952.90999999997</v>
      </c>
      <c r="I27" s="275">
        <f>'RAS-funkcijski'!E5</f>
        <v>316873.55</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206435.03</v>
      </c>
      <c r="I28" s="275">
        <f>'RAS-funkcijski'!E35</f>
        <v>340236.92000000004</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67007.27</v>
      </c>
      <c r="I29" s="275">
        <f>'RAS-funkcijski'!E88</f>
        <v>195982.13</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124342.98999999999</v>
      </c>
      <c r="I30" s="275">
        <f>'RAS-funkcijski'!E114</f>
        <v>840244.82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963631.89</v>
      </c>
      <c r="I31" s="275">
        <f>'RAS-funkcijski'!E141</f>
        <v>2224535.9700000002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371546.9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50.77</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148582.10999999999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613183.58999999939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27378.979999999996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585804.6100000001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1787018.71</v>
      </c>
      <c r="E6" s="60">
        <f>E7+E43+E49+E82+E106+E125+E134+E140</f>
        <v>1799668.6799999997</v>
      </c>
      <c r="F6" s="45">
        <f t="shared" ref="F6:F132" si="0">IF(D6&lt;&gt;0,IF(E6/D6&gt;=100,"&gt;&gt;100",E6/D6*100),"-")</f>
        <v>100.70788122861902</v>
      </c>
    </row>
    <row r="7" spans="1:24" ht="12.75" customHeight="1" x14ac:dyDescent="0.2">
      <c r="A7" s="63">
        <v>61</v>
      </c>
      <c r="B7" s="220" t="s">
        <v>17</v>
      </c>
      <c r="C7" s="247" t="s">
        <v>18</v>
      </c>
      <c r="D7" s="60">
        <f>D8+D17+D23+D29+D36+D39</f>
        <v>1108102.7</v>
      </c>
      <c r="E7" s="60">
        <f>E8+E17+E23+E29+E36+E39</f>
        <v>1069087.0199999998</v>
      </c>
      <c r="F7" s="45">
        <f t="shared" si="0"/>
        <v>96.479055596561565</v>
      </c>
    </row>
    <row r="8" spans="1:24" ht="12.75" customHeight="1" x14ac:dyDescent="0.2">
      <c r="A8" s="63">
        <v>611</v>
      </c>
      <c r="B8" s="220" t="s">
        <v>19</v>
      </c>
      <c r="C8" s="247" t="s">
        <v>20</v>
      </c>
      <c r="D8" s="60">
        <f>SUM(D9:D14)-D15-D16</f>
        <v>1034499.83</v>
      </c>
      <c r="E8" s="60">
        <f>SUM(E9:E14)-E15-E16</f>
        <v>1025221.1599999998</v>
      </c>
      <c r="F8" s="45">
        <f t="shared" si="0"/>
        <v>99.103076701327225</v>
      </c>
    </row>
    <row r="9" spans="1:24" ht="12.75" customHeight="1" x14ac:dyDescent="0.2">
      <c r="A9" s="63">
        <v>6111</v>
      </c>
      <c r="B9" s="65" t="s">
        <v>21</v>
      </c>
      <c r="C9" s="247" t="s">
        <v>22</v>
      </c>
      <c r="D9" s="194">
        <v>1071388.3500000001</v>
      </c>
      <c r="E9" s="194">
        <v>1073834.73</v>
      </c>
      <c r="F9" s="45">
        <f t="shared" si="0"/>
        <v>100.22833737178493</v>
      </c>
    </row>
    <row r="10" spans="1:24" ht="12.75" customHeight="1" x14ac:dyDescent="0.2">
      <c r="A10" s="63">
        <v>6112</v>
      </c>
      <c r="B10" s="65" t="s">
        <v>23</v>
      </c>
      <c r="C10" s="247" t="s">
        <v>24</v>
      </c>
      <c r="D10" s="194">
        <v>39781.74</v>
      </c>
      <c r="E10" s="194">
        <v>50229.38</v>
      </c>
      <c r="F10" s="45">
        <f t="shared" si="0"/>
        <v>126.26240078991013</v>
      </c>
    </row>
    <row r="11" spans="1:24" ht="12.75" customHeight="1" x14ac:dyDescent="0.2">
      <c r="A11" s="63">
        <v>6113</v>
      </c>
      <c r="B11" s="65" t="s">
        <v>25</v>
      </c>
      <c r="C11" s="247" t="s">
        <v>26</v>
      </c>
      <c r="D11" s="194">
        <v>23575.759999999998</v>
      </c>
      <c r="E11" s="194">
        <v>23873.71</v>
      </c>
      <c r="F11" s="45">
        <f t="shared" si="0"/>
        <v>101.26379807056061</v>
      </c>
    </row>
    <row r="12" spans="1:24" ht="12.75" customHeight="1" x14ac:dyDescent="0.2">
      <c r="A12" s="63">
        <v>6114</v>
      </c>
      <c r="B12" s="65" t="s">
        <v>27</v>
      </c>
      <c r="C12" s="247" t="s">
        <v>28</v>
      </c>
      <c r="D12" s="194">
        <v>23042.74</v>
      </c>
      <c r="E12" s="194">
        <v>31619.3</v>
      </c>
      <c r="F12" s="45">
        <f t="shared" si="0"/>
        <v>137.22022641404624</v>
      </c>
    </row>
    <row r="13" spans="1:24" ht="12.75" customHeight="1" x14ac:dyDescent="0.2">
      <c r="A13" s="63">
        <v>6115</v>
      </c>
      <c r="B13" s="65" t="s">
        <v>29</v>
      </c>
      <c r="C13" s="247" t="s">
        <v>30</v>
      </c>
      <c r="D13" s="194">
        <v>16062.15</v>
      </c>
      <c r="E13" s="194">
        <v>17054.7</v>
      </c>
      <c r="F13" s="45">
        <f t="shared" si="0"/>
        <v>106.17943426004615</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139350.91</v>
      </c>
      <c r="E15" s="194">
        <v>171390.66</v>
      </c>
      <c r="F15" s="45">
        <f t="shared" si="0"/>
        <v>122.99213546578203</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69662.06</v>
      </c>
      <c r="E23" s="60">
        <f t="shared" si="2"/>
        <v>39004.720000000001</v>
      </c>
      <c r="F23" s="45">
        <f t="shared" si="0"/>
        <v>55.99133875742406</v>
      </c>
    </row>
    <row r="24" spans="1:6" ht="12.75" customHeight="1" x14ac:dyDescent="0.2">
      <c r="A24" s="63">
        <v>6131</v>
      </c>
      <c r="B24" s="65" t="s">
        <v>51</v>
      </c>
      <c r="C24" s="247" t="s">
        <v>52</v>
      </c>
      <c r="D24" s="194">
        <v>25673.08</v>
      </c>
      <c r="E24" s="194">
        <v>15855.94</v>
      </c>
      <c r="F24" s="45">
        <f t="shared" si="0"/>
        <v>61.760957391945183</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43988.98</v>
      </c>
      <c r="E27" s="194">
        <v>23148.78</v>
      </c>
      <c r="F27" s="45">
        <f t="shared" si="0"/>
        <v>52.624043567275244</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3940.81</v>
      </c>
      <c r="E29" s="60">
        <f>SUM(E30:E35)</f>
        <v>4861.1400000000003</v>
      </c>
      <c r="F29" s="45">
        <f t="shared" si="0"/>
        <v>123.3538282738828</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3940.81</v>
      </c>
      <c r="E31" s="194">
        <v>4861.1400000000003</v>
      </c>
      <c r="F31" s="45">
        <f t="shared" si="0"/>
        <v>123.3538282738828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580225.63</v>
      </c>
      <c r="E49" s="60">
        <f>E50+E53+E58+E61+E64+E68+E71+E74+E77</f>
        <v>594392.11</v>
      </c>
      <c r="F49" s="45">
        <f t="shared" si="0"/>
        <v>102.44154674794355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580225.63</v>
      </c>
      <c r="E58" s="60">
        <f t="shared" si="9"/>
        <v>251482.08</v>
      </c>
      <c r="F58" s="45">
        <f t="shared" si="0"/>
        <v>43.342118478978598</v>
      </c>
    </row>
    <row r="59" spans="1:6" ht="24" x14ac:dyDescent="0.2">
      <c r="A59" s="63">
        <v>6331</v>
      </c>
      <c r="B59" s="65" t="s">
        <v>121</v>
      </c>
      <c r="C59" s="247" t="s">
        <v>122</v>
      </c>
      <c r="D59" s="194">
        <v>81168</v>
      </c>
      <c r="E59" s="194">
        <v>75144</v>
      </c>
      <c r="F59" s="45">
        <f t="shared" si="0"/>
        <v>92.578356002365467</v>
      </c>
    </row>
    <row r="60" spans="1:6" ht="24" x14ac:dyDescent="0.2">
      <c r="A60" s="63">
        <v>6332</v>
      </c>
      <c r="B60" s="65" t="s">
        <v>123</v>
      </c>
      <c r="C60" s="247" t="s">
        <v>124</v>
      </c>
      <c r="D60" s="194">
        <v>499057.63</v>
      </c>
      <c r="E60" s="194">
        <v>176338.08</v>
      </c>
      <c r="F60" s="45">
        <f t="shared" si="0"/>
        <v>35.334211802352364</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342910.03</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342910.03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42800.45</v>
      </c>
      <c r="E82" s="60">
        <f t="shared" si="15"/>
        <v>84436.409999999989</v>
      </c>
      <c r="F82" s="45">
        <f t="shared" si="0"/>
        <v>197.27925757789927</v>
      </c>
    </row>
    <row r="83" spans="1:6" ht="12.75" customHeight="1" x14ac:dyDescent="0.2">
      <c r="A83" s="63">
        <v>641</v>
      </c>
      <c r="B83" s="64" t="s">
        <v>169</v>
      </c>
      <c r="C83" s="247" t="s">
        <v>170</v>
      </c>
      <c r="D83" s="60">
        <f t="shared" ref="D83:E83" si="16">SUM(D84:D90)</f>
        <v>98.09</v>
      </c>
      <c r="E83" s="60">
        <f t="shared" si="16"/>
        <v>141.78</v>
      </c>
      <c r="F83" s="45">
        <f t="shared" si="0"/>
        <v>144.54072790294629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98.09</v>
      </c>
      <c r="E85" s="194">
        <v>141.78</v>
      </c>
      <c r="F85" s="45">
        <f t="shared" si="0"/>
        <v>144.54072790294629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42702.36</v>
      </c>
      <c r="E91" s="60">
        <f t="shared" si="17"/>
        <v>84294.62999999999</v>
      </c>
      <c r="F91" s="45">
        <f t="shared" si="0"/>
        <v>197.40040128929638</v>
      </c>
    </row>
    <row r="92" spans="1:6" ht="12.75" customHeight="1" x14ac:dyDescent="0.2">
      <c r="A92" s="63">
        <v>6421</v>
      </c>
      <c r="B92" s="64" t="s">
        <v>187</v>
      </c>
      <c r="C92" s="247" t="s">
        <v>188</v>
      </c>
      <c r="D92" s="194">
        <v>13338.22</v>
      </c>
      <c r="E92" s="194">
        <v>40006.199999999997</v>
      </c>
      <c r="F92" s="45">
        <f t="shared" si="0"/>
        <v>299.93657324590532</v>
      </c>
    </row>
    <row r="93" spans="1:6" ht="12.75" customHeight="1" x14ac:dyDescent="0.2">
      <c r="A93" s="63">
        <v>6422</v>
      </c>
      <c r="B93" s="64" t="s">
        <v>189</v>
      </c>
      <c r="C93" s="247" t="s">
        <v>190</v>
      </c>
      <c r="D93" s="194">
        <v>6398.79</v>
      </c>
      <c r="E93" s="194">
        <v>8937.34</v>
      </c>
      <c r="F93" s="45">
        <f t="shared" si="0"/>
        <v>139.67234430259472</v>
      </c>
    </row>
    <row r="94" spans="1:6" ht="12.75" customHeight="1" x14ac:dyDescent="0.2">
      <c r="A94" s="63">
        <v>6423</v>
      </c>
      <c r="B94" s="64" t="s">
        <v>191</v>
      </c>
      <c r="C94" s="247" t="s">
        <v>192</v>
      </c>
      <c r="D94" s="194">
        <v>22503.41</v>
      </c>
      <c r="E94" s="194">
        <v>34845.550000000003</v>
      </c>
      <c r="F94" s="45">
        <f t="shared" si="0"/>
        <v>154.84564339360125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461.94</v>
      </c>
      <c r="E97" s="194">
        <v>505.54</v>
      </c>
      <c r="F97" s="45">
        <f t="shared" si="0"/>
        <v>109.43845521063342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50403.520000000004</v>
      </c>
      <c r="E106" s="60">
        <f>E107+E112+E120+E124</f>
        <v>46692.990000000005</v>
      </c>
      <c r="F106" s="45">
        <f t="shared" si="0"/>
        <v>92.638351448470274</v>
      </c>
    </row>
    <row r="107" spans="1:6" ht="12.75" customHeight="1" x14ac:dyDescent="0.2">
      <c r="A107" s="63">
        <v>651</v>
      </c>
      <c r="B107" s="64" t="s">
        <v>217</v>
      </c>
      <c r="C107" s="247" t="s">
        <v>218</v>
      </c>
      <c r="D107" s="60">
        <f t="shared" ref="D107:E107" si="19">SUM(D108:D111)</f>
        <v>1393.58</v>
      </c>
      <c r="E107" s="60">
        <f t="shared" si="19"/>
        <v>1327.28</v>
      </c>
      <c r="F107" s="45">
        <f t="shared" si="0"/>
        <v>95.242469036582051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1393.58</v>
      </c>
      <c r="E109" s="194">
        <v>1327.28</v>
      </c>
      <c r="F109" s="45">
        <f t="shared" si="0"/>
        <v>95.242469036582051</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257.58000000000004</v>
      </c>
      <c r="E112" s="60">
        <f t="shared" si="20"/>
        <v>9430.1999999999989</v>
      </c>
      <c r="F112" s="45">
        <f t="shared" si="0"/>
        <v>3661.0761705101318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162.27000000000001</v>
      </c>
      <c r="E114" s="194">
        <v>11.23</v>
      </c>
      <c r="F114" s="45">
        <f t="shared" si="0"/>
        <v>6.9205644912799649</v>
      </c>
    </row>
    <row r="115" spans="1:6" ht="12.75" customHeight="1" x14ac:dyDescent="0.2">
      <c r="A115" s="63">
        <v>6524</v>
      </c>
      <c r="B115" s="64" t="s">
        <v>233</v>
      </c>
      <c r="C115" s="247" t="s">
        <v>234</v>
      </c>
      <c r="D115" s="194">
        <v>95.31</v>
      </c>
      <c r="E115" s="194">
        <v>9418.9699999999993</v>
      </c>
      <c r="F115" s="45">
        <f t="shared" si="0"/>
        <v>9882.4572447801893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48752.36</v>
      </c>
      <c r="E120" s="60">
        <f t="shared" si="21"/>
        <v>35935.51</v>
      </c>
      <c r="F120" s="45">
        <f t="shared" si="0"/>
        <v>73.71029833222434</v>
      </c>
    </row>
    <row r="121" spans="1:6" ht="12.75" customHeight="1" x14ac:dyDescent="0.2">
      <c r="A121" s="63">
        <v>6531</v>
      </c>
      <c r="B121" s="64" t="s">
        <v>245</v>
      </c>
      <c r="C121" s="247" t="s">
        <v>246</v>
      </c>
      <c r="D121" s="194">
        <v>16884.310000000001</v>
      </c>
      <c r="E121" s="194">
        <v>3217.6</v>
      </c>
      <c r="F121" s="45">
        <f t="shared" si="0"/>
        <v>19.056745582141051</v>
      </c>
    </row>
    <row r="122" spans="1:6" ht="12.75" customHeight="1" x14ac:dyDescent="0.2">
      <c r="A122" s="63">
        <v>6532</v>
      </c>
      <c r="B122" s="64" t="s">
        <v>247</v>
      </c>
      <c r="C122" s="247" t="s">
        <v>248</v>
      </c>
      <c r="D122" s="194">
        <v>31868.05</v>
      </c>
      <c r="E122" s="194">
        <v>32717.91</v>
      </c>
      <c r="F122" s="45">
        <f t="shared" si="0"/>
        <v>102.66680891990568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720</v>
      </c>
      <c r="E125" s="60">
        <f t="shared" si="22"/>
        <v>2600</v>
      </c>
      <c r="F125" s="45">
        <f t="shared" si="0"/>
        <v>361.11111111111114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720</v>
      </c>
      <c r="E129" s="60">
        <f t="shared" si="24"/>
        <v>2600</v>
      </c>
      <c r="F129" s="45">
        <f t="shared" si="0"/>
        <v>361.11111111111114</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720</v>
      </c>
      <c r="E131" s="194">
        <v>2600</v>
      </c>
      <c r="F131" s="45">
        <f t="shared" si="0"/>
        <v>361.11111111111114</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4766.41</v>
      </c>
      <c r="E140" s="60">
        <f t="shared" si="28"/>
        <v>2460.15</v>
      </c>
      <c r="F140" s="45">
        <f t="shared" si="26"/>
        <v>51.61431769402968</v>
      </c>
    </row>
    <row r="141" spans="1:6" ht="12.75" customHeight="1" x14ac:dyDescent="0.2">
      <c r="A141" s="63">
        <v>681</v>
      </c>
      <c r="B141" s="65" t="s">
        <v>285</v>
      </c>
      <c r="C141" s="247" t="s">
        <v>286</v>
      </c>
      <c r="D141" s="60">
        <f t="shared" ref="D141:E141" si="29">SUM(D142:D150)</f>
        <v>0</v>
      </c>
      <c r="E141" s="60">
        <f t="shared" si="29"/>
        <v>13.27</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13.27</v>
      </c>
      <c r="F150" s="45" t="str">
        <f t="shared" si="26"/>
        <v>-</v>
      </c>
    </row>
    <row r="151" spans="1:6" ht="12.75" customHeight="1" x14ac:dyDescent="0.2">
      <c r="A151" s="63">
        <v>683</v>
      </c>
      <c r="B151" s="64" t="s">
        <v>305</v>
      </c>
      <c r="C151" s="247" t="s">
        <v>306</v>
      </c>
      <c r="D151" s="194">
        <v>4766.41</v>
      </c>
      <c r="E151" s="194">
        <v>2446.88</v>
      </c>
      <c r="F151" s="45">
        <f t="shared" si="26"/>
        <v>51.335911094513484</v>
      </c>
    </row>
    <row r="152" spans="1:6" ht="12.75" customHeight="1" x14ac:dyDescent="0.2">
      <c r="A152" s="63">
        <v>3</v>
      </c>
      <c r="B152" s="64" t="s">
        <v>307</v>
      </c>
      <c r="C152" s="247" t="s">
        <v>13</v>
      </c>
      <c r="D152" s="60">
        <f>D153+D164+D202+D221+D230+D262+D273</f>
        <v>706121.35</v>
      </c>
      <c r="E152" s="60">
        <f>E153+E164+E202+E221+E230+E262+E273</f>
        <v>1031629.9400000001</v>
      </c>
      <c r="F152" s="45">
        <f t="shared" si="26"/>
        <v>146.09810905731715</v>
      </c>
    </row>
    <row r="153" spans="1:6" ht="12.75" customHeight="1" x14ac:dyDescent="0.2">
      <c r="A153" s="63">
        <v>31</v>
      </c>
      <c r="B153" s="64" t="s">
        <v>308</v>
      </c>
      <c r="C153" s="247" t="s">
        <v>309</v>
      </c>
      <c r="D153" s="60">
        <f t="shared" ref="D153:E153" si="30">D154+D159+D160</f>
        <v>120819.43000000001</v>
      </c>
      <c r="E153" s="60">
        <f t="shared" si="30"/>
        <v>156820.19</v>
      </c>
      <c r="F153" s="45">
        <f t="shared" si="26"/>
        <v>129.79716093677979</v>
      </c>
    </row>
    <row r="154" spans="1:6" ht="12.75" customHeight="1" x14ac:dyDescent="0.2">
      <c r="A154" s="63">
        <v>311</v>
      </c>
      <c r="B154" s="64" t="s">
        <v>310</v>
      </c>
      <c r="C154" s="247" t="s">
        <v>311</v>
      </c>
      <c r="D154" s="60">
        <f t="shared" ref="D154:E154" si="31">SUM(D155:D158)</f>
        <v>92034.16</v>
      </c>
      <c r="E154" s="60">
        <f t="shared" si="31"/>
        <v>119153.61</v>
      </c>
      <c r="F154" s="45">
        <f t="shared" si="26"/>
        <v>129.4667219215126</v>
      </c>
    </row>
    <row r="155" spans="1:6" ht="12.75" customHeight="1" x14ac:dyDescent="0.2">
      <c r="A155" s="63">
        <v>3111</v>
      </c>
      <c r="B155" s="64" t="s">
        <v>312</v>
      </c>
      <c r="C155" s="247" t="s">
        <v>313</v>
      </c>
      <c r="D155" s="194">
        <v>90039.67</v>
      </c>
      <c r="E155" s="194">
        <v>114236.88</v>
      </c>
      <c r="F155" s="45">
        <f t="shared" si="26"/>
        <v>126.87394345181409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1994.49</v>
      </c>
      <c r="E157" s="194">
        <v>4916.7299999999996</v>
      </c>
      <c r="F157" s="45">
        <f t="shared" si="26"/>
        <v>246.51565061745106</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13599.64</v>
      </c>
      <c r="E159" s="194">
        <v>18006.240000000002</v>
      </c>
      <c r="F159" s="45">
        <f t="shared" si="26"/>
        <v>132.40232829692553</v>
      </c>
    </row>
    <row r="160" spans="1:6" ht="12.75" customHeight="1" x14ac:dyDescent="0.2">
      <c r="A160" s="63">
        <v>313</v>
      </c>
      <c r="B160" s="65" t="s">
        <v>322</v>
      </c>
      <c r="C160" s="247" t="s">
        <v>323</v>
      </c>
      <c r="D160" s="60">
        <f t="shared" ref="D160:E160" si="32">SUM(D161:D163)</f>
        <v>15185.63</v>
      </c>
      <c r="E160" s="60">
        <f t="shared" si="32"/>
        <v>19660.34</v>
      </c>
      <c r="F160" s="45">
        <f t="shared" si="26"/>
        <v>129.46673927917379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15185.63</v>
      </c>
      <c r="E162" s="194">
        <v>19660.34</v>
      </c>
      <c r="F162" s="45">
        <f t="shared" si="26"/>
        <v>129.46673927917379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257266.32</v>
      </c>
      <c r="E164" s="60">
        <f>E165+E170+E178+E188+E189+E194</f>
        <v>313629.34999999998</v>
      </c>
      <c r="F164" s="45">
        <f t="shared" si="26"/>
        <v>121.90843714015887</v>
      </c>
    </row>
    <row r="165" spans="1:6" ht="12.75" customHeight="1" x14ac:dyDescent="0.2">
      <c r="A165" s="63">
        <v>321</v>
      </c>
      <c r="B165" s="64" t="s">
        <v>332</v>
      </c>
      <c r="C165" s="247" t="s">
        <v>333</v>
      </c>
      <c r="D165" s="60">
        <f t="shared" ref="D165:E165" si="33">SUM(D166:D169)</f>
        <v>5902.25</v>
      </c>
      <c r="E165" s="60">
        <f t="shared" si="33"/>
        <v>5228.3500000000004</v>
      </c>
      <c r="F165" s="45">
        <f t="shared" si="26"/>
        <v>88.582320301579912</v>
      </c>
    </row>
    <row r="166" spans="1:6" ht="12.75" customHeight="1" x14ac:dyDescent="0.2">
      <c r="A166" s="63">
        <v>3211</v>
      </c>
      <c r="B166" s="64" t="s">
        <v>334</v>
      </c>
      <c r="C166" s="247" t="s">
        <v>335</v>
      </c>
      <c r="D166" s="194">
        <v>0</v>
      </c>
      <c r="E166" s="194">
        <v>45</v>
      </c>
      <c r="F166" s="45" t="str">
        <f t="shared" si="26"/>
        <v>-</v>
      </c>
    </row>
    <row r="167" spans="1:6" ht="12.75" customHeight="1" x14ac:dyDescent="0.2">
      <c r="A167" s="63">
        <v>3212</v>
      </c>
      <c r="B167" s="64" t="s">
        <v>336</v>
      </c>
      <c r="C167" s="247" t="s">
        <v>337</v>
      </c>
      <c r="D167" s="194">
        <v>3582.45</v>
      </c>
      <c r="E167" s="194">
        <v>3727.92</v>
      </c>
      <c r="F167" s="45">
        <f t="shared" si="26"/>
        <v>104.06062889921704</v>
      </c>
    </row>
    <row r="168" spans="1:6" ht="12.75" customHeight="1" x14ac:dyDescent="0.2">
      <c r="A168" s="63">
        <v>3213</v>
      </c>
      <c r="B168" s="64" t="s">
        <v>338</v>
      </c>
      <c r="C168" s="247" t="s">
        <v>339</v>
      </c>
      <c r="D168" s="194">
        <v>2013</v>
      </c>
      <c r="E168" s="194">
        <v>1119.25</v>
      </c>
      <c r="F168" s="45">
        <f t="shared" si="26"/>
        <v>55.601092896174862</v>
      </c>
    </row>
    <row r="169" spans="1:6" ht="12.75" customHeight="1" x14ac:dyDescent="0.2">
      <c r="A169" s="63">
        <v>3214</v>
      </c>
      <c r="B169" s="64" t="s">
        <v>340</v>
      </c>
      <c r="C169" s="247" t="s">
        <v>341</v>
      </c>
      <c r="D169" s="194">
        <v>306.8</v>
      </c>
      <c r="E169" s="194">
        <v>336.18</v>
      </c>
      <c r="F169" s="45">
        <f t="shared" si="26"/>
        <v>109.57627118644066</v>
      </c>
    </row>
    <row r="170" spans="1:6" ht="12.75" customHeight="1" x14ac:dyDescent="0.2">
      <c r="A170" s="63">
        <v>322</v>
      </c>
      <c r="B170" s="64" t="s">
        <v>342</v>
      </c>
      <c r="C170" s="247" t="s">
        <v>343</v>
      </c>
      <c r="D170" s="60">
        <f t="shared" ref="D170:E170" si="34">SUM(D171:D177)</f>
        <v>39210.449999999997</v>
      </c>
      <c r="E170" s="60">
        <f t="shared" si="34"/>
        <v>34806.979999999996</v>
      </c>
      <c r="F170" s="45">
        <f t="shared" si="26"/>
        <v>88.769651967778998</v>
      </c>
    </row>
    <row r="171" spans="1:6" ht="12.75" customHeight="1" x14ac:dyDescent="0.2">
      <c r="A171" s="63">
        <v>3221</v>
      </c>
      <c r="B171" s="64" t="s">
        <v>344</v>
      </c>
      <c r="C171" s="247" t="s">
        <v>345</v>
      </c>
      <c r="D171" s="194">
        <v>3297.49</v>
      </c>
      <c r="E171" s="194">
        <v>3941.54</v>
      </c>
      <c r="F171" s="45">
        <f t="shared" si="26"/>
        <v>119.53152246102339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31717.64</v>
      </c>
      <c r="E173" s="194">
        <v>29932.85</v>
      </c>
      <c r="F173" s="45">
        <f t="shared" si="26"/>
        <v>94.372878940551686</v>
      </c>
    </row>
    <row r="174" spans="1:6" ht="12.75" customHeight="1" x14ac:dyDescent="0.2">
      <c r="A174" s="63">
        <v>3224</v>
      </c>
      <c r="B174" s="65" t="s">
        <v>350</v>
      </c>
      <c r="C174" s="247" t="s">
        <v>351</v>
      </c>
      <c r="D174" s="194">
        <v>361.53</v>
      </c>
      <c r="E174" s="194">
        <v>13.95</v>
      </c>
      <c r="F174" s="45">
        <f t="shared" si="26"/>
        <v>3.8586009459795867</v>
      </c>
    </row>
    <row r="175" spans="1:6" ht="12.75" customHeight="1" x14ac:dyDescent="0.2">
      <c r="A175" s="63">
        <v>3225</v>
      </c>
      <c r="B175" s="65" t="s">
        <v>352</v>
      </c>
      <c r="C175" s="247" t="s">
        <v>353</v>
      </c>
      <c r="D175" s="194">
        <v>3833.79</v>
      </c>
      <c r="E175" s="194">
        <v>918.64</v>
      </c>
      <c r="F175" s="45">
        <f t="shared" si="26"/>
        <v>23.961667175301724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178248.54</v>
      </c>
      <c r="E178" s="60">
        <f t="shared" si="35"/>
        <v>203229.04</v>
      </c>
      <c r="F178" s="45">
        <f t="shared" si="26"/>
        <v>114.0144205388723</v>
      </c>
    </row>
    <row r="179" spans="1:6" ht="12.75" customHeight="1" x14ac:dyDescent="0.2">
      <c r="A179" s="63">
        <v>3231</v>
      </c>
      <c r="B179" s="65" t="s">
        <v>360</v>
      </c>
      <c r="C179" s="247" t="s">
        <v>361</v>
      </c>
      <c r="D179" s="194">
        <v>6850.54</v>
      </c>
      <c r="E179" s="194">
        <v>7057.01</v>
      </c>
      <c r="F179" s="45">
        <f t="shared" si="26"/>
        <v>103.01392299001246</v>
      </c>
    </row>
    <row r="180" spans="1:6" ht="12.75" customHeight="1" x14ac:dyDescent="0.2">
      <c r="A180" s="63">
        <v>3232</v>
      </c>
      <c r="B180" s="65" t="s">
        <v>362</v>
      </c>
      <c r="C180" s="247" t="s">
        <v>363</v>
      </c>
      <c r="D180" s="194">
        <v>67519.350000000006</v>
      </c>
      <c r="E180" s="194">
        <v>58177.94</v>
      </c>
      <c r="F180" s="45">
        <f t="shared" si="26"/>
        <v>86.164840153230145</v>
      </c>
    </row>
    <row r="181" spans="1:6" ht="12.75" customHeight="1" x14ac:dyDescent="0.2">
      <c r="A181" s="63">
        <v>3233</v>
      </c>
      <c r="B181" s="65" t="s">
        <v>364</v>
      </c>
      <c r="C181" s="247" t="s">
        <v>365</v>
      </c>
      <c r="D181" s="194">
        <v>12731.48</v>
      </c>
      <c r="E181" s="194">
        <v>4946.9799999999996</v>
      </c>
      <c r="F181" s="45">
        <f t="shared" si="26"/>
        <v>38.85628379418575</v>
      </c>
    </row>
    <row r="182" spans="1:6" ht="12.75" customHeight="1" x14ac:dyDescent="0.2">
      <c r="A182" s="63">
        <v>3234</v>
      </c>
      <c r="B182" s="65" t="s">
        <v>366</v>
      </c>
      <c r="C182" s="247" t="s">
        <v>367</v>
      </c>
      <c r="D182" s="194">
        <v>35836.21</v>
      </c>
      <c r="E182" s="194">
        <v>59737.81</v>
      </c>
      <c r="F182" s="45">
        <f t="shared" si="26"/>
        <v>166.69678517901306</v>
      </c>
    </row>
    <row r="183" spans="1:6" ht="12.75" customHeight="1" x14ac:dyDescent="0.2">
      <c r="A183" s="63">
        <v>3235</v>
      </c>
      <c r="B183" s="64" t="s">
        <v>368</v>
      </c>
      <c r="C183" s="247" t="s">
        <v>369</v>
      </c>
      <c r="D183" s="194">
        <v>1197</v>
      </c>
      <c r="E183" s="194">
        <v>2556.23</v>
      </c>
      <c r="F183" s="45">
        <f t="shared" si="26"/>
        <v>213.55304928989139</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29805.45</v>
      </c>
      <c r="E185" s="194">
        <v>39018.61</v>
      </c>
      <c r="F185" s="45">
        <f t="shared" si="26"/>
        <v>130.91099111068613</v>
      </c>
    </row>
    <row r="186" spans="1:6" ht="12.75" customHeight="1" x14ac:dyDescent="0.2">
      <c r="A186" s="63">
        <v>3238</v>
      </c>
      <c r="B186" s="64" t="s">
        <v>374</v>
      </c>
      <c r="C186" s="247" t="s">
        <v>375</v>
      </c>
      <c r="D186" s="194">
        <v>11414.31</v>
      </c>
      <c r="E186" s="194">
        <v>14305.21</v>
      </c>
      <c r="F186" s="45">
        <f t="shared" si="26"/>
        <v>125.32697990504901</v>
      </c>
    </row>
    <row r="187" spans="1:6" ht="12.75" customHeight="1" x14ac:dyDescent="0.2">
      <c r="A187" s="63">
        <v>3239</v>
      </c>
      <c r="B187" s="64" t="s">
        <v>376</v>
      </c>
      <c r="C187" s="247" t="s">
        <v>377</v>
      </c>
      <c r="D187" s="194">
        <v>12894.2</v>
      </c>
      <c r="E187" s="194">
        <v>17429.25</v>
      </c>
      <c r="F187" s="45">
        <f t="shared" si="26"/>
        <v>135.17123978222767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33905.08</v>
      </c>
      <c r="E194" s="60">
        <f t="shared" si="36"/>
        <v>70364.98000000001</v>
      </c>
      <c r="F194" s="45">
        <f t="shared" si="26"/>
        <v>207.53521301232735</v>
      </c>
    </row>
    <row r="195" spans="1:6" ht="12.75" customHeight="1" x14ac:dyDescent="0.2">
      <c r="A195" s="63">
        <v>3291</v>
      </c>
      <c r="B195" s="183" t="s">
        <v>392</v>
      </c>
      <c r="C195" s="247" t="s">
        <v>393</v>
      </c>
      <c r="D195" s="194">
        <v>10691.06</v>
      </c>
      <c r="E195" s="194">
        <v>42360.76</v>
      </c>
      <c r="F195" s="45">
        <f t="shared" si="26"/>
        <v>396.22600565332158</v>
      </c>
    </row>
    <row r="196" spans="1:6" ht="12.75" customHeight="1" x14ac:dyDescent="0.2">
      <c r="A196" s="63">
        <v>3292</v>
      </c>
      <c r="B196" s="64" t="s">
        <v>394</v>
      </c>
      <c r="C196" s="247" t="s">
        <v>395</v>
      </c>
      <c r="D196" s="194">
        <v>778.22</v>
      </c>
      <c r="E196" s="194">
        <v>720.37</v>
      </c>
      <c r="F196" s="45">
        <f t="shared" si="26"/>
        <v>92.566369407108525</v>
      </c>
    </row>
    <row r="197" spans="1:6" ht="12.75" customHeight="1" x14ac:dyDescent="0.2">
      <c r="A197" s="63">
        <v>3293</v>
      </c>
      <c r="B197" s="64" t="s">
        <v>396</v>
      </c>
      <c r="C197" s="247" t="s">
        <v>397</v>
      </c>
      <c r="D197" s="194">
        <v>2987.36</v>
      </c>
      <c r="E197" s="194">
        <v>3696.21</v>
      </c>
      <c r="F197" s="45">
        <f t="shared" si="26"/>
        <v>123.72830860693054</v>
      </c>
    </row>
    <row r="198" spans="1:6" ht="12.75" customHeight="1" x14ac:dyDescent="0.2">
      <c r="A198" s="63">
        <v>3294</v>
      </c>
      <c r="B198" s="64" t="s">
        <v>398</v>
      </c>
      <c r="C198" s="247" t="s">
        <v>399</v>
      </c>
      <c r="D198" s="194">
        <v>1259.19</v>
      </c>
      <c r="E198" s="194">
        <v>2621.76</v>
      </c>
      <c r="F198" s="45">
        <f t="shared" si="26"/>
        <v>208.21003978748243</v>
      </c>
    </row>
    <row r="199" spans="1:6" ht="12.75" customHeight="1" x14ac:dyDescent="0.2">
      <c r="A199" s="63">
        <v>3295</v>
      </c>
      <c r="B199" s="64" t="s">
        <v>400</v>
      </c>
      <c r="C199" s="247" t="s">
        <v>401</v>
      </c>
      <c r="D199" s="194">
        <v>5908.68</v>
      </c>
      <c r="E199" s="194">
        <v>7594.56</v>
      </c>
      <c r="F199" s="45">
        <f t="shared" si="26"/>
        <v>128.53226101261194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12280.57</v>
      </c>
      <c r="E201" s="194">
        <v>13371.32</v>
      </c>
      <c r="F201" s="45">
        <f t="shared" si="26"/>
        <v>108.88191671884937</v>
      </c>
    </row>
    <row r="202" spans="1:6" ht="12.75" customHeight="1" x14ac:dyDescent="0.2">
      <c r="A202" s="63">
        <v>34</v>
      </c>
      <c r="B202" s="183" t="s">
        <v>406</v>
      </c>
      <c r="C202" s="247" t="s">
        <v>407</v>
      </c>
      <c r="D202" s="60">
        <f t="shared" ref="D202:E202" si="37">D203+D208+D216</f>
        <v>1605.3799999999999</v>
      </c>
      <c r="E202" s="60">
        <f t="shared" si="37"/>
        <v>1509.02</v>
      </c>
      <c r="F202" s="45">
        <f t="shared" si="26"/>
        <v>93.997682791613201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1605.3799999999999</v>
      </c>
      <c r="E216" s="60">
        <f t="shared" si="40"/>
        <v>1509.02</v>
      </c>
      <c r="F216" s="45">
        <f t="shared" si="26"/>
        <v>93.997682791613201</v>
      </c>
    </row>
    <row r="217" spans="1:6" ht="12.75" customHeight="1" x14ac:dyDescent="0.2">
      <c r="A217" s="63">
        <v>3431</v>
      </c>
      <c r="B217" s="182" t="s">
        <v>436</v>
      </c>
      <c r="C217" s="247" t="s">
        <v>437</v>
      </c>
      <c r="D217" s="194">
        <v>1605.31</v>
      </c>
      <c r="E217" s="194">
        <v>1505.04</v>
      </c>
      <c r="F217" s="45">
        <f t="shared" si="26"/>
        <v>93.75385439572419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7.0000000000000007E-2</v>
      </c>
      <c r="E219" s="194">
        <v>3.98</v>
      </c>
      <c r="F219" s="45">
        <f t="shared" si="26"/>
        <v>5685.7142857142853</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40492.54</v>
      </c>
      <c r="E221" s="60">
        <f t="shared" si="41"/>
        <v>29835.02</v>
      </c>
      <c r="F221" s="45">
        <f t="shared" si="26"/>
        <v>73.68028777646451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40492.54</v>
      </c>
      <c r="E225" s="60">
        <f t="shared" si="43"/>
        <v>29835.02</v>
      </c>
      <c r="F225" s="45">
        <f t="shared" si="26"/>
        <v>73.68028777646451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40492.54</v>
      </c>
      <c r="E228" s="194">
        <v>29835.02</v>
      </c>
      <c r="F228" s="45">
        <f t="shared" si="26"/>
        <v>73.68028777646451</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11218.46</v>
      </c>
      <c r="E230" s="60">
        <f>E231+E234+E237+E242+E246+E250+E254+E257</f>
        <v>26320.21</v>
      </c>
      <c r="F230" s="45">
        <f t="shared" ref="F230:F245" si="44">IF(D230&lt;&gt;0,IF(E230/D230&gt;=100,"&gt;&gt;100",E230/D230*100),"-")</f>
        <v>234.61517891047436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11218.46</v>
      </c>
      <c r="E237" s="60">
        <f t="shared" si="47"/>
        <v>26320.21</v>
      </c>
      <c r="F237" s="45">
        <f t="shared" si="44"/>
        <v>234.61517891047436</v>
      </c>
    </row>
    <row r="238" spans="1:6" ht="12" x14ac:dyDescent="0.2">
      <c r="A238" s="63">
        <v>3631</v>
      </c>
      <c r="B238" s="65" t="s">
        <v>478</v>
      </c>
      <c r="C238" s="247" t="s">
        <v>479</v>
      </c>
      <c r="D238" s="194">
        <v>11218.46</v>
      </c>
      <c r="E238" s="194">
        <v>26320.21</v>
      </c>
      <c r="F238" s="45">
        <f t="shared" si="44"/>
        <v>234.61517891047436</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135889.22</v>
      </c>
      <c r="E262" s="60">
        <f t="shared" si="55"/>
        <v>182141.5</v>
      </c>
      <c r="F262" s="45">
        <f t="shared" ref="F262:F268" si="56">IF(D262&lt;&gt;0,IF(E262/D262&gt;=100,"&gt;&gt;100",E262/D262*100),"-")</f>
        <v>134.03675435034506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135889.22</v>
      </c>
      <c r="E269" s="60">
        <f t="shared" si="58"/>
        <v>182141.5</v>
      </c>
      <c r="F269" s="45">
        <f t="shared" ref="F269:F272" si="59">IF(D269&lt;&gt;0,IF(E269/D269&gt;=100,"&gt;&gt;100",E269/D269*100),"-")</f>
        <v>134.03675435034506</v>
      </c>
    </row>
    <row r="270" spans="1:6" ht="12.75" customHeight="1" x14ac:dyDescent="0.2">
      <c r="A270" s="63">
        <v>3721</v>
      </c>
      <c r="B270" s="65" t="s">
        <v>533</v>
      </c>
      <c r="C270" s="247" t="s">
        <v>534</v>
      </c>
      <c r="D270" s="194">
        <v>135889.22</v>
      </c>
      <c r="E270" s="194">
        <v>182141.5</v>
      </c>
      <c r="F270" s="45">
        <f t="shared" si="59"/>
        <v>134.03675435034506</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138830</v>
      </c>
      <c r="E273" s="60">
        <f t="shared" si="60"/>
        <v>321374.65000000002</v>
      </c>
      <c r="F273" s="45">
        <f t="shared" ref="F273:F277" si="61">IF(D273&lt;&gt;0,IF(E273/D273&gt;=100,"&gt;&gt;100",E273/D273*100),"-")</f>
        <v>231.4878988691205</v>
      </c>
    </row>
    <row r="274" spans="1:6" ht="12.75" customHeight="1" x14ac:dyDescent="0.2">
      <c r="A274" s="63">
        <v>381</v>
      </c>
      <c r="B274" s="64" t="s">
        <v>541</v>
      </c>
      <c r="C274" s="247" t="s">
        <v>542</v>
      </c>
      <c r="D274" s="60">
        <f t="shared" ref="D274:E274" si="62">SUM(D275:D277)</f>
        <v>126580</v>
      </c>
      <c r="E274" s="60">
        <f t="shared" si="62"/>
        <v>138093.4</v>
      </c>
      <c r="F274" s="45">
        <f t="shared" si="61"/>
        <v>109.09574972349503</v>
      </c>
    </row>
    <row r="275" spans="1:6" ht="12.75" customHeight="1" x14ac:dyDescent="0.2">
      <c r="A275" s="63">
        <v>3811</v>
      </c>
      <c r="B275" s="64" t="s">
        <v>543</v>
      </c>
      <c r="C275" s="247" t="s">
        <v>544</v>
      </c>
      <c r="D275" s="194">
        <v>126580</v>
      </c>
      <c r="E275" s="194">
        <v>137317.84</v>
      </c>
      <c r="F275" s="45">
        <f t="shared" si="61"/>
        <v>108.4830462948333</v>
      </c>
    </row>
    <row r="276" spans="1:6" ht="12.75" customHeight="1" x14ac:dyDescent="0.2">
      <c r="A276" s="63">
        <v>3812</v>
      </c>
      <c r="B276" s="64" t="s">
        <v>545</v>
      </c>
      <c r="C276" s="247" t="s">
        <v>546</v>
      </c>
      <c r="D276" s="194">
        <v>0</v>
      </c>
      <c r="E276" s="194">
        <v>775.56</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12000</v>
      </c>
      <c r="E278" s="60">
        <f t="shared" si="63"/>
        <v>27475</v>
      </c>
      <c r="F278" s="45">
        <f t="shared" ref="F278:F282" si="64">IF(D278&lt;&gt;0,IF(E278/D278&gt;=100,"&gt;&gt;100",E278/D278*100),"-")</f>
        <v>228.95833333333334</v>
      </c>
    </row>
    <row r="279" spans="1:6" ht="12.75" customHeight="1" x14ac:dyDescent="0.2">
      <c r="A279" s="63">
        <v>3821</v>
      </c>
      <c r="B279" s="64" t="s">
        <v>551</v>
      </c>
      <c r="C279" s="247" t="s">
        <v>552</v>
      </c>
      <c r="D279" s="194">
        <v>12000</v>
      </c>
      <c r="E279" s="194">
        <v>16975</v>
      </c>
      <c r="F279" s="45">
        <f t="shared" si="64"/>
        <v>141.45833333333334</v>
      </c>
    </row>
    <row r="280" spans="1:6" ht="12.75" customHeight="1" x14ac:dyDescent="0.2">
      <c r="A280" s="63">
        <v>3822</v>
      </c>
      <c r="B280" s="64" t="s">
        <v>553</v>
      </c>
      <c r="C280" s="247" t="s">
        <v>554</v>
      </c>
      <c r="D280" s="194">
        <v>0</v>
      </c>
      <c r="E280" s="194">
        <v>10500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250</v>
      </c>
      <c r="E283" s="60">
        <f t="shared" si="65"/>
        <v>3800</v>
      </c>
      <c r="F283" s="45">
        <f t="shared" ref="F283:F294" si="66">IF(D283&lt;&gt;0,IF(E283/D283&gt;=100,"&gt;&gt;100",E283/D283*100),"-")</f>
        <v>1520</v>
      </c>
    </row>
    <row r="284" spans="1:6" ht="12.75" customHeight="1" x14ac:dyDescent="0.2">
      <c r="A284" s="63">
        <v>3831</v>
      </c>
      <c r="B284" s="64" t="s">
        <v>561</v>
      </c>
      <c r="C284" s="247" t="s">
        <v>562</v>
      </c>
      <c r="D284" s="194">
        <v>250</v>
      </c>
      <c r="E284" s="194">
        <v>3800</v>
      </c>
      <c r="F284" s="45">
        <f t="shared" si="66"/>
        <v>1520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152006.25</v>
      </c>
      <c r="F289" s="45" t="str">
        <f t="shared" si="66"/>
        <v>-</v>
      </c>
    </row>
    <row r="290" spans="1:6" ht="24" x14ac:dyDescent="0.2">
      <c r="A290" s="63">
        <v>3861</v>
      </c>
      <c r="B290" s="64" t="s">
        <v>572</v>
      </c>
      <c r="C290" s="247" t="s">
        <v>573</v>
      </c>
      <c r="D290" s="194">
        <v>0</v>
      </c>
      <c r="E290" s="194">
        <v>152006.25</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706121.35</v>
      </c>
      <c r="E299" s="60">
        <f>E152-E297+E298</f>
        <v>1031629.9400000001</v>
      </c>
      <c r="F299" s="45">
        <f t="shared" si="68"/>
        <v>146.09810905731715</v>
      </c>
    </row>
    <row r="300" spans="1:6" ht="12.75" customHeight="1" x14ac:dyDescent="0.2">
      <c r="A300" s="63" t="s">
        <v>582</v>
      </c>
      <c r="B300" s="64" t="s">
        <v>593</v>
      </c>
      <c r="C300" s="247" t="s">
        <v>594</v>
      </c>
      <c r="D300" s="60">
        <f>IF(D6&gt;=D299,D6-D299,0)</f>
        <v>1080897.3599999999</v>
      </c>
      <c r="E300" s="60">
        <f>IF(E6&gt;=E299,E6-E299,0)</f>
        <v>768038.73999999964</v>
      </c>
      <c r="F300" s="45">
        <f t="shared" si="68"/>
        <v>71.055658790766202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442879.71</v>
      </c>
      <c r="E302" s="194">
        <v>1391077.84</v>
      </c>
      <c r="F302" s="45">
        <f t="shared" si="68"/>
        <v>314.0983451240067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56793.22</v>
      </c>
      <c r="E304" s="194">
        <v>73982.720000000001</v>
      </c>
      <c r="F304" s="45">
        <f t="shared" si="68"/>
        <v>130.26681706020543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157546.15</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5399.25</v>
      </c>
      <c r="F309" s="45" t="str">
        <f t="shared" si="72"/>
        <v>-</v>
      </c>
    </row>
    <row r="310" spans="1:6" ht="24" x14ac:dyDescent="0.2">
      <c r="A310" s="63">
        <v>711</v>
      </c>
      <c r="B310" s="64" t="s">
        <v>612</v>
      </c>
      <c r="C310" s="247" t="s">
        <v>613</v>
      </c>
      <c r="D310" s="60">
        <f t="shared" ref="D310:E310" si="74">SUM(D311:D313)</f>
        <v>0</v>
      </c>
      <c r="E310" s="60">
        <f t="shared" si="74"/>
        <v>5399.25</v>
      </c>
      <c r="F310" s="45" t="str">
        <f t="shared" si="72"/>
        <v>-</v>
      </c>
    </row>
    <row r="311" spans="1:6" ht="12.75" customHeight="1" x14ac:dyDescent="0.2">
      <c r="A311" s="63">
        <v>7111</v>
      </c>
      <c r="B311" s="64" t="s">
        <v>614</v>
      </c>
      <c r="C311" s="247" t="s">
        <v>615</v>
      </c>
      <c r="D311" s="194">
        <v>0</v>
      </c>
      <c r="E311" s="194">
        <v>5399.25</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152146.9</v>
      </c>
      <c r="F321" s="45" t="str">
        <f t="shared" si="72"/>
        <v>-</v>
      </c>
    </row>
    <row r="322" spans="1:6" ht="12.75" customHeight="1" x14ac:dyDescent="0.2">
      <c r="A322" s="63">
        <v>721</v>
      </c>
      <c r="B322" s="64" t="s">
        <v>636</v>
      </c>
      <c r="C322" s="247" t="s">
        <v>637</v>
      </c>
      <c r="D322" s="60">
        <f t="shared" ref="D322:E322" si="77">SUM(D323:D326)</f>
        <v>0</v>
      </c>
      <c r="E322" s="60">
        <f t="shared" si="77"/>
        <v>148756.25</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148756.25</v>
      </c>
      <c r="F326" s="45" t="str">
        <f t="shared" si="72"/>
        <v>-</v>
      </c>
    </row>
    <row r="327" spans="1:6" ht="12.75" customHeight="1" x14ac:dyDescent="0.2">
      <c r="A327" s="63">
        <v>722</v>
      </c>
      <c r="B327" s="64" t="s">
        <v>646</v>
      </c>
      <c r="C327" s="247" t="s">
        <v>647</v>
      </c>
      <c r="D327" s="60">
        <f t="shared" ref="D327:E327" si="78">SUM(D328:D335)</f>
        <v>0</v>
      </c>
      <c r="E327" s="60">
        <f t="shared" si="78"/>
        <v>415.65</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415.65</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2975</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2975</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257510.54000000004</v>
      </c>
      <c r="E360" s="60">
        <f t="shared" si="86"/>
        <v>1192906.03</v>
      </c>
      <c r="F360" s="45">
        <f t="shared" si="72"/>
        <v>463.24551608644828</v>
      </c>
    </row>
    <row r="361" spans="1:6" ht="12.75" customHeight="1" x14ac:dyDescent="0.2">
      <c r="A361" s="63">
        <v>41</v>
      </c>
      <c r="B361" s="64" t="s">
        <v>714</v>
      </c>
      <c r="C361" s="247" t="s">
        <v>715</v>
      </c>
      <c r="D361" s="60">
        <f t="shared" ref="D361:E361" si="87">D362+D366</f>
        <v>720</v>
      </c>
      <c r="E361" s="60">
        <f t="shared" si="87"/>
        <v>128100</v>
      </c>
      <c r="F361" s="45" t="str">
        <f t="shared" si="72"/>
        <v>&gt;&gt;100</v>
      </c>
    </row>
    <row r="362" spans="1:6" ht="12.75" customHeight="1" x14ac:dyDescent="0.2">
      <c r="A362" s="63">
        <v>411</v>
      </c>
      <c r="B362" s="64" t="s">
        <v>716</v>
      </c>
      <c r="C362" s="247" t="s">
        <v>717</v>
      </c>
      <c r="D362" s="60">
        <f t="shared" ref="D362:E362" si="88">SUM(D363:D365)</f>
        <v>720</v>
      </c>
      <c r="E362" s="60">
        <f t="shared" si="88"/>
        <v>128100</v>
      </c>
      <c r="F362" s="45" t="str">
        <f t="shared" si="72"/>
        <v>&gt;&gt;100</v>
      </c>
    </row>
    <row r="363" spans="1:6" ht="12.75" customHeight="1" x14ac:dyDescent="0.2">
      <c r="A363" s="63">
        <v>4111</v>
      </c>
      <c r="B363" s="64" t="s">
        <v>614</v>
      </c>
      <c r="C363" s="247" t="s">
        <v>718</v>
      </c>
      <c r="D363" s="194">
        <v>720</v>
      </c>
      <c r="E363" s="194">
        <v>128100</v>
      </c>
      <c r="F363" s="45" t="str">
        <f t="shared" si="72"/>
        <v>&gt;&gt;100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182874.33000000002</v>
      </c>
      <c r="E373" s="60">
        <f t="shared" si="90"/>
        <v>1006009.4199999999</v>
      </c>
      <c r="F373" s="45">
        <f t="shared" si="72"/>
        <v>550.10969554885025</v>
      </c>
    </row>
    <row r="374" spans="1:6" ht="12.75" customHeight="1" x14ac:dyDescent="0.2">
      <c r="A374" s="63">
        <v>421</v>
      </c>
      <c r="B374" s="64" t="s">
        <v>732</v>
      </c>
      <c r="C374" s="247" t="s">
        <v>733</v>
      </c>
      <c r="D374" s="60">
        <f t="shared" ref="D374:E374" si="91">SUM(D375:D378)</f>
        <v>157727.94</v>
      </c>
      <c r="E374" s="60">
        <f t="shared" si="91"/>
        <v>1001423.59</v>
      </c>
      <c r="F374" s="45">
        <f t="shared" si="72"/>
        <v>634.90564195538207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9880</v>
      </c>
      <c r="E376" s="194">
        <v>678118.37</v>
      </c>
      <c r="F376" s="45">
        <f t="shared" si="72"/>
        <v>6863.546255060729</v>
      </c>
    </row>
    <row r="377" spans="1:6" ht="12.75" customHeight="1" x14ac:dyDescent="0.2">
      <c r="A377" s="63">
        <v>4213</v>
      </c>
      <c r="B377" s="64" t="s">
        <v>642</v>
      </c>
      <c r="C377" s="247" t="s">
        <v>736</v>
      </c>
      <c r="D377" s="194">
        <v>84954.04</v>
      </c>
      <c r="E377" s="194">
        <v>152112.12</v>
      </c>
      <c r="F377" s="45">
        <f t="shared" si="72"/>
        <v>179.05224989888652</v>
      </c>
    </row>
    <row r="378" spans="1:6" ht="12.75" customHeight="1" x14ac:dyDescent="0.2">
      <c r="A378" s="63">
        <v>4214</v>
      </c>
      <c r="B378" s="64" t="s">
        <v>644</v>
      </c>
      <c r="C378" s="247" t="s">
        <v>737</v>
      </c>
      <c r="D378" s="194">
        <v>62893.9</v>
      </c>
      <c r="E378" s="194">
        <v>171193.1</v>
      </c>
      <c r="F378" s="45">
        <f t="shared" si="72"/>
        <v>272.1934877627242</v>
      </c>
    </row>
    <row r="379" spans="1:6" ht="12.75" customHeight="1" x14ac:dyDescent="0.2">
      <c r="A379" s="63">
        <v>422</v>
      </c>
      <c r="B379" s="64" t="s">
        <v>738</v>
      </c>
      <c r="C379" s="247" t="s">
        <v>739</v>
      </c>
      <c r="D379" s="60">
        <f t="shared" ref="D379:E379" si="92">SUM(D380:D387)</f>
        <v>4533.8099999999995</v>
      </c>
      <c r="E379" s="60">
        <f t="shared" si="92"/>
        <v>3710.83</v>
      </c>
      <c r="F379" s="45">
        <f t="shared" si="72"/>
        <v>81.847938047690576</v>
      </c>
    </row>
    <row r="380" spans="1:6" ht="12.75" customHeight="1" x14ac:dyDescent="0.2">
      <c r="A380" s="63">
        <v>4221</v>
      </c>
      <c r="B380" s="64" t="s">
        <v>648</v>
      </c>
      <c r="C380" s="247" t="s">
        <v>740</v>
      </c>
      <c r="D380" s="194">
        <v>189.64</v>
      </c>
      <c r="E380" s="194">
        <v>914.1</v>
      </c>
      <c r="F380" s="45">
        <f t="shared" si="72"/>
        <v>482.01856148491891</v>
      </c>
    </row>
    <row r="381" spans="1:6" ht="12.75" customHeight="1" x14ac:dyDescent="0.2">
      <c r="A381" s="63">
        <v>4222</v>
      </c>
      <c r="B381" s="64" t="s">
        <v>741</v>
      </c>
      <c r="C381" s="247" t="s">
        <v>742</v>
      </c>
      <c r="D381" s="194">
        <v>665.17</v>
      </c>
      <c r="E381" s="194">
        <v>47</v>
      </c>
      <c r="F381" s="45">
        <f t="shared" si="72"/>
        <v>7.0658628621254715</v>
      </c>
    </row>
    <row r="382" spans="1:6" ht="12.75" customHeight="1" x14ac:dyDescent="0.2">
      <c r="A382" s="63">
        <v>4223</v>
      </c>
      <c r="B382" s="64" t="s">
        <v>652</v>
      </c>
      <c r="C382" s="247" t="s">
        <v>743</v>
      </c>
      <c r="D382" s="194">
        <v>82</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3597</v>
      </c>
      <c r="E386" s="194">
        <v>2749.73</v>
      </c>
      <c r="F386" s="45">
        <f t="shared" si="72"/>
        <v>76.445093133166537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20612.580000000002</v>
      </c>
      <c r="E401" s="60">
        <f t="shared" si="96"/>
        <v>875</v>
      </c>
      <c r="F401" s="45">
        <f t="shared" si="72"/>
        <v>4.2449804924953591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10436.33</v>
      </c>
      <c r="E403" s="194">
        <v>0</v>
      </c>
      <c r="F403" s="45">
        <f t="shared" si="72"/>
        <v>0</v>
      </c>
    </row>
    <row r="404" spans="1:6" ht="12.75" customHeight="1" x14ac:dyDescent="0.2">
      <c r="A404" s="63">
        <v>4263</v>
      </c>
      <c r="B404" s="64" t="s">
        <v>696</v>
      </c>
      <c r="C404" s="247" t="s">
        <v>771</v>
      </c>
      <c r="D404" s="194">
        <v>2975</v>
      </c>
      <c r="E404" s="194">
        <v>0</v>
      </c>
      <c r="F404" s="45">
        <f t="shared" si="72"/>
        <v>0</v>
      </c>
    </row>
    <row r="405" spans="1:6" ht="12.75" customHeight="1" x14ac:dyDescent="0.2">
      <c r="A405" s="63">
        <v>4264</v>
      </c>
      <c r="B405" s="64" t="s">
        <v>698</v>
      </c>
      <c r="C405" s="247" t="s">
        <v>772</v>
      </c>
      <c r="D405" s="194">
        <v>7201.25</v>
      </c>
      <c r="E405" s="194">
        <v>875</v>
      </c>
      <c r="F405" s="45">
        <f t="shared" si="72"/>
        <v>12.150668286755771</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73916.210000000006</v>
      </c>
      <c r="E412" s="60">
        <f t="shared" si="100"/>
        <v>58796.61</v>
      </c>
      <c r="F412" s="45">
        <f t="shared" si="72"/>
        <v>79.54494690677457</v>
      </c>
    </row>
    <row r="413" spans="1:6" ht="12.75" customHeight="1" x14ac:dyDescent="0.2">
      <c r="A413" s="63">
        <v>451</v>
      </c>
      <c r="B413" s="64" t="s">
        <v>785</v>
      </c>
      <c r="C413" s="247" t="s">
        <v>786</v>
      </c>
      <c r="D413" s="194">
        <v>73916.210000000006</v>
      </c>
      <c r="E413" s="194">
        <v>58796.61</v>
      </c>
      <c r="F413" s="45">
        <f t="shared" si="72"/>
        <v>79.54494690677457</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257510.54000000004</v>
      </c>
      <c r="E418" s="60">
        <f t="shared" si="102"/>
        <v>1035359.88</v>
      </c>
      <c r="F418" s="45">
        <f t="shared" si="72"/>
        <v>402.06504945389804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121806.79</v>
      </c>
      <c r="F420" s="45" t="str">
        <f t="shared" si="72"/>
        <v>-</v>
      </c>
    </row>
    <row r="421" spans="1:6" ht="12.75" customHeight="1" x14ac:dyDescent="0.2">
      <c r="A421" s="63">
        <v>97</v>
      </c>
      <c r="B421" s="220" t="s">
        <v>801</v>
      </c>
      <c r="C421" s="247" t="s">
        <v>802</v>
      </c>
      <c r="D421" s="194">
        <v>1769.64</v>
      </c>
      <c r="E421" s="194">
        <v>0</v>
      </c>
      <c r="F421" s="45">
        <f t="shared" si="72"/>
        <v>0</v>
      </c>
    </row>
    <row r="422" spans="1:6" ht="12.75" customHeight="1" x14ac:dyDescent="0.2">
      <c r="A422" s="63" t="s">
        <v>582</v>
      </c>
      <c r="B422" s="64" t="s">
        <v>803</v>
      </c>
      <c r="C422" s="247" t="s">
        <v>804</v>
      </c>
      <c r="D422" s="60">
        <f>D6+D308</f>
        <v>1787018.71</v>
      </c>
      <c r="E422" s="60">
        <f>E6+E308</f>
        <v>1957214.8299999996</v>
      </c>
      <c r="F422" s="45">
        <f t="shared" si="72"/>
        <v>109.52402563261352</v>
      </c>
    </row>
    <row r="423" spans="1:6" ht="12.75" customHeight="1" x14ac:dyDescent="0.2">
      <c r="A423" s="63" t="s">
        <v>582</v>
      </c>
      <c r="B423" s="64" t="s">
        <v>805</v>
      </c>
      <c r="C423" s="247" t="s">
        <v>806</v>
      </c>
      <c r="D423" s="60">
        <f t="shared" ref="D423:E423" si="103">D299+D360</f>
        <v>963631.89</v>
      </c>
      <c r="E423" s="60">
        <f t="shared" si="103"/>
        <v>2224535.9700000002</v>
      </c>
      <c r="F423" s="45">
        <f t="shared" si="72"/>
        <v>230.84914406475278</v>
      </c>
    </row>
    <row r="424" spans="1:6" ht="12.75" customHeight="1" x14ac:dyDescent="0.2">
      <c r="A424" s="63" t="s">
        <v>582</v>
      </c>
      <c r="B424" s="64" t="s">
        <v>807</v>
      </c>
      <c r="C424" s="247" t="s">
        <v>808</v>
      </c>
      <c r="D424" s="60">
        <f t="shared" ref="D424:E424" si="104">IF(D422&gt;=D423,D422-D423,0)</f>
        <v>823386.82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267321.1400000006</v>
      </c>
      <c r="F425" s="45" t="str">
        <f t="shared" si="72"/>
        <v>-</v>
      </c>
    </row>
    <row r="426" spans="1:6" ht="12.75" customHeight="1" x14ac:dyDescent="0.2">
      <c r="A426" s="251" t="s">
        <v>811</v>
      </c>
      <c r="B426" s="183" t="s">
        <v>812</v>
      </c>
      <c r="C426" s="252" t="s">
        <v>813</v>
      </c>
      <c r="D426" s="60">
        <f t="shared" ref="D426:E426" si="106">IF(D302-D303+D419-D420&gt;=0,D302-D303+D419-D420,0)</f>
        <v>442879.71</v>
      </c>
      <c r="E426" s="60">
        <f t="shared" si="106"/>
        <v>1269271.05</v>
      </c>
      <c r="F426" s="45">
        <f t="shared" si="72"/>
        <v>286.59498760961526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58562.86</v>
      </c>
      <c r="E428" s="81">
        <f t="shared" si="108"/>
        <v>73982.720000000001</v>
      </c>
      <c r="F428" s="61">
        <f t="shared" si="72"/>
        <v>126.3304421949338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665.17</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665.17</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665.17</v>
      </c>
      <c r="E509" s="60">
        <f t="shared" si="130"/>
        <v>0</v>
      </c>
      <c r="F509" s="45">
        <f t="shared" si="109"/>
        <v>0</v>
      </c>
    </row>
    <row r="510" spans="1:6" ht="12.75" customHeight="1" x14ac:dyDescent="0.2">
      <c r="A510" s="63">
        <v>8453</v>
      </c>
      <c r="B510" s="64" t="s">
        <v>980</v>
      </c>
      <c r="C510" s="247" t="s">
        <v>981</v>
      </c>
      <c r="D510" s="194">
        <v>665.17</v>
      </c>
      <c r="E510" s="194">
        <v>0</v>
      </c>
      <c r="F510" s="45">
        <f t="shared" si="109"/>
        <v>0</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665.17</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665.17</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1787683.88</v>
      </c>
      <c r="E643" s="60">
        <f>E422+E430</f>
        <v>1957214.8299999996</v>
      </c>
      <c r="F643" s="45">
        <f t="shared" si="109"/>
        <v>109.48327340737669</v>
      </c>
    </row>
    <row r="644" spans="1:6" ht="12.75" customHeight="1" x14ac:dyDescent="0.2">
      <c r="A644" s="63" t="s">
        <v>582</v>
      </c>
      <c r="B644" s="64" t="s">
        <v>1238</v>
      </c>
      <c r="C644" s="247" t="s">
        <v>1239</v>
      </c>
      <c r="D644" s="60">
        <f>D423+D535</f>
        <v>963631.89</v>
      </c>
      <c r="E644" s="60">
        <f>E423+E535</f>
        <v>2224535.9700000002</v>
      </c>
      <c r="F644" s="45">
        <f t="shared" si="109"/>
        <v>230.84914406475278</v>
      </c>
    </row>
    <row r="645" spans="1:6" ht="12.75" customHeight="1" x14ac:dyDescent="0.2">
      <c r="A645" s="63" t="s">
        <v>582</v>
      </c>
      <c r="B645" s="64" t="s">
        <v>1240</v>
      </c>
      <c r="C645" s="247" t="s">
        <v>1241</v>
      </c>
      <c r="D645" s="60">
        <f t="shared" ref="D645:E645" si="163">IF(D643&gt;=D644,D643-D644,0)</f>
        <v>824051.98999999987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267321.1400000006</v>
      </c>
      <c r="F646" s="45" t="str">
        <f t="shared" si="109"/>
        <v>-</v>
      </c>
    </row>
    <row r="647" spans="1:6" ht="24" x14ac:dyDescent="0.2">
      <c r="A647" s="251" t="s">
        <v>1244</v>
      </c>
      <c r="B647" s="64" t="s">
        <v>1245</v>
      </c>
      <c r="C647" s="252" t="s">
        <v>1244</v>
      </c>
      <c r="D647" s="60">
        <f>IF(D426-D427+D641-D642&gt;=0,D426-D427+D641-D642,0)</f>
        <v>442879.71</v>
      </c>
      <c r="E647" s="60">
        <f>IF(E426-E427+E641-E642&gt;=0,E426-E427+E641-E642,0)</f>
        <v>1269936.22</v>
      </c>
      <c r="F647" s="45">
        <f t="shared" si="109"/>
        <v>286.74517963353975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1266931.7</v>
      </c>
      <c r="E649" s="60">
        <f t="shared" si="165"/>
        <v>1002615.0799999994</v>
      </c>
      <c r="F649" s="45">
        <f t="shared" si="109"/>
        <v>79.137263674119083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484828.1</v>
      </c>
      <c r="E653" s="194">
        <v>1405265.13</v>
      </c>
      <c r="F653" s="45">
        <f t="shared" ref="F653:F740" si="167">IF(D653&lt;&gt;0,IF(E653/D653&gt;=100,"&gt;&gt;100",E653/D653*100),"-")</f>
        <v>289.84811936436847</v>
      </c>
    </row>
    <row r="654" spans="1:6" ht="12.75" customHeight="1" x14ac:dyDescent="0.2">
      <c r="A654" s="63" t="s">
        <v>1257</v>
      </c>
      <c r="B654" s="64" t="s">
        <v>1258</v>
      </c>
      <c r="C654" s="247" t="s">
        <v>1257</v>
      </c>
      <c r="D654" s="194">
        <v>1819231.19</v>
      </c>
      <c r="E654" s="194">
        <v>1821723.05</v>
      </c>
      <c r="F654" s="45">
        <f t="shared" si="167"/>
        <v>100.1369732452751</v>
      </c>
    </row>
    <row r="655" spans="1:6" ht="12.75" customHeight="1" x14ac:dyDescent="0.2">
      <c r="A655" s="63" t="s">
        <v>1259</v>
      </c>
      <c r="B655" s="64" t="s">
        <v>1260</v>
      </c>
      <c r="C655" s="247" t="s">
        <v>1259</v>
      </c>
      <c r="D655" s="194">
        <v>898794.16</v>
      </c>
      <c r="E655" s="194">
        <v>1620977.03</v>
      </c>
      <c r="F655" s="45">
        <f t="shared" si="167"/>
        <v>180.35019608939157</v>
      </c>
    </row>
    <row r="656" spans="1:6" ht="24" x14ac:dyDescent="0.2">
      <c r="A656" s="63">
        <v>11</v>
      </c>
      <c r="B656" s="64" t="s">
        <v>1261</v>
      </c>
      <c r="C656" s="247" t="s">
        <v>1262</v>
      </c>
      <c r="D656" s="60">
        <f t="shared" ref="D656:E656" si="168">+D653+D654-D655</f>
        <v>1405265.13</v>
      </c>
      <c r="E656" s="60">
        <f t="shared" si="168"/>
        <v>1606011.1499999997</v>
      </c>
      <c r="F656" s="45">
        <f t="shared" si="167"/>
        <v>114.28527725583</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13884.58</v>
      </c>
      <c r="F663" s="71" t="str">
        <f t="shared" si="167"/>
        <v>-</v>
      </c>
    </row>
    <row r="664" spans="1:6" ht="12.75" customHeight="1" x14ac:dyDescent="0.2">
      <c r="A664" s="70" t="s">
        <v>1278</v>
      </c>
      <c r="B664" s="65" t="s">
        <v>1279</v>
      </c>
      <c r="C664" s="277" t="s">
        <v>1278</v>
      </c>
      <c r="D664" s="192">
        <v>0</v>
      </c>
      <c r="E664" s="192">
        <v>23148.78</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49968</v>
      </c>
      <c r="E669" s="194">
        <v>48744</v>
      </c>
      <c r="F669" s="45">
        <f t="shared" si="167"/>
        <v>97.550432276657062</v>
      </c>
    </row>
    <row r="670" spans="1:6" ht="12.75" customHeight="1" x14ac:dyDescent="0.2">
      <c r="A670" s="63">
        <v>63312</v>
      </c>
      <c r="B670" s="64" t="s">
        <v>1290</v>
      </c>
      <c r="C670" s="247" t="s">
        <v>1291</v>
      </c>
      <c r="D670" s="194">
        <v>31200</v>
      </c>
      <c r="E670" s="194">
        <v>26400</v>
      </c>
      <c r="F670" s="45">
        <f t="shared" si="167"/>
        <v>84.615384615384613</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329057.63</v>
      </c>
      <c r="E673" s="194">
        <v>24800</v>
      </c>
      <c r="F673" s="45">
        <f t="shared" si="167"/>
        <v>7.5366737431373343</v>
      </c>
    </row>
    <row r="674" spans="1:6" ht="12.75" customHeight="1" x14ac:dyDescent="0.2">
      <c r="A674" s="63">
        <v>63322</v>
      </c>
      <c r="B674" s="64" t="s">
        <v>1298</v>
      </c>
      <c r="C674" s="247" t="s">
        <v>1299</v>
      </c>
      <c r="D674" s="194">
        <v>170000</v>
      </c>
      <c r="E674" s="194">
        <v>151538.07999999999</v>
      </c>
      <c r="F674" s="45">
        <f t="shared" si="167"/>
        <v>89.140047058823527</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2359.33</v>
      </c>
      <c r="E732" s="192">
        <v>0</v>
      </c>
      <c r="F732" s="71">
        <f t="shared" si="167"/>
        <v>0</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3582.45</v>
      </c>
      <c r="E734" s="192">
        <v>3727.92</v>
      </c>
      <c r="F734" s="71">
        <f t="shared" si="167"/>
        <v>104.06062889921704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1311.08</v>
      </c>
      <c r="F737" s="45" t="str">
        <f t="shared" si="167"/>
        <v>-</v>
      </c>
    </row>
    <row r="738" spans="1:6" ht="12.75" customHeight="1" x14ac:dyDescent="0.2">
      <c r="A738" s="63" t="s">
        <v>1406</v>
      </c>
      <c r="B738" s="64" t="s">
        <v>1407</v>
      </c>
      <c r="C738" s="247" t="s">
        <v>1406</v>
      </c>
      <c r="D738" s="194">
        <v>5453.4</v>
      </c>
      <c r="E738" s="194">
        <v>12248.78</v>
      </c>
      <c r="F738" s="45">
        <f t="shared" si="167"/>
        <v>224.6081343748854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8003.54</v>
      </c>
      <c r="E741" s="192">
        <v>7240.33</v>
      </c>
      <c r="F741" s="71">
        <f t="shared" ref="F741:F1006" si="169">IF(D741&lt;&gt;0,IF(E741/D741&gt;=100,"&gt;&gt;100",E741/D741*100),"-")</f>
        <v>90.464094638122631</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40492.54</v>
      </c>
      <c r="E777" s="192">
        <v>29835.02</v>
      </c>
      <c r="F777" s="71">
        <f t="shared" si="169"/>
        <v>73.68028777646451</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11218.46</v>
      </c>
      <c r="E780" s="192">
        <v>26280.37</v>
      </c>
      <c r="F780" s="71">
        <f t="shared" si="169"/>
        <v>234.26004995338042</v>
      </c>
    </row>
    <row r="781" spans="1:6" ht="12.75" customHeight="1" x14ac:dyDescent="0.2">
      <c r="A781" s="70">
        <v>36315</v>
      </c>
      <c r="B781" s="65" t="s">
        <v>1492</v>
      </c>
      <c r="C781" s="278" t="s">
        <v>1493</v>
      </c>
      <c r="D781" s="192">
        <v>0</v>
      </c>
      <c r="E781" s="192">
        <v>39.840000000000003</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6960.34</v>
      </c>
      <c r="E843" s="194">
        <v>11898.8</v>
      </c>
      <c r="F843" s="45">
        <f t="shared" si="169"/>
        <v>170.95141903987448</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3220</v>
      </c>
      <c r="E846" s="194">
        <v>2720</v>
      </c>
      <c r="F846" s="45">
        <f t="shared" si="169"/>
        <v>84.472049689440993</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8123.17</v>
      </c>
      <c r="E848" s="194">
        <v>4700</v>
      </c>
      <c r="F848" s="45">
        <f t="shared" si="169"/>
        <v>57.859185515014453</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117585.71</v>
      </c>
      <c r="E850" s="194">
        <v>162822.70000000001</v>
      </c>
      <c r="F850" s="45">
        <f t="shared" si="169"/>
        <v>138.47150304233398</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152006.25</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8516171.620000001</v>
      </c>
      <c r="E6" s="180">
        <f t="shared" si="0"/>
        <v>9519784.5100000016</v>
      </c>
      <c r="F6" s="181">
        <f t="shared" ref="F6:F298" si="1">IF(D6&gt;0,IF(E6/D6&gt;=100,"&gt;&gt;100",E6/D6*100),"-")</f>
        <v>111.78478939577784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7039905.3800000008</v>
      </c>
      <c r="E7" s="79">
        <f t="shared" si="2"/>
        <v>7830037.6900000013</v>
      </c>
      <c r="F7" s="71">
        <f t="shared" si="1"/>
        <v>111.22362116179465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1419787.72</v>
      </c>
      <c r="E8" s="79">
        <f>E9+E10-E11</f>
        <v>1542488.47</v>
      </c>
      <c r="F8" s="71">
        <f t="shared" si="1"/>
        <v>108.64218983384362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1419787.72</v>
      </c>
      <c r="E9" s="192">
        <v>1542488.47</v>
      </c>
      <c r="F9" s="71">
        <f t="shared" si="1"/>
        <v>108.64218983384362</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5589871.040000001</v>
      </c>
      <c r="E12" s="79">
        <f t="shared" si="3"/>
        <v>5602434.5600000015</v>
      </c>
      <c r="F12" s="71">
        <f t="shared" si="1"/>
        <v>100.22475509560236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5429918.1200000001</v>
      </c>
      <c r="E13" s="79">
        <f t="shared" si="4"/>
        <v>5489227.4800000014</v>
      </c>
      <c r="F13" s="71">
        <f t="shared" si="1"/>
        <v>101.09226987754285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78632</v>
      </c>
      <c r="E14" s="192">
        <v>78632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628245.80000000005</v>
      </c>
      <c r="E15" s="192">
        <v>695565.86</v>
      </c>
      <c r="F15" s="71">
        <f t="shared" si="1"/>
        <v>110.71556069296442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4359420.66</v>
      </c>
      <c r="E16" s="192">
        <v>4511532.78</v>
      </c>
      <c r="F16" s="71">
        <f t="shared" si="1"/>
        <v>103.48927373299186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2868466.99</v>
      </c>
      <c r="E17" s="192">
        <v>3055923.97</v>
      </c>
      <c r="F17" s="71">
        <f t="shared" si="1"/>
        <v>106.53509280927788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2504847.33</v>
      </c>
      <c r="E18" s="192">
        <v>2852427.13</v>
      </c>
      <c r="F18" s="71">
        <f t="shared" si="1"/>
        <v>113.87628682343684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52940.700000000012</v>
      </c>
      <c r="E19" s="79">
        <f t="shared" si="5"/>
        <v>38990.140000000014</v>
      </c>
      <c r="F19" s="71">
        <f t="shared" si="1"/>
        <v>73.648705060567778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53349.99</v>
      </c>
      <c r="E20" s="192">
        <v>53329.72</v>
      </c>
      <c r="F20" s="71">
        <f t="shared" si="1"/>
        <v>99.962005616121019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9149.7000000000007</v>
      </c>
      <c r="E21" s="192">
        <v>8484.5300000000007</v>
      </c>
      <c r="F21" s="71">
        <f t="shared" si="1"/>
        <v>92.730144157731942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4906.66</v>
      </c>
      <c r="E22" s="192">
        <v>4906.66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69573.289999999994</v>
      </c>
      <c r="E25" s="192">
        <v>69573.289999999994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53442.28</v>
      </c>
      <c r="E26" s="192">
        <v>55133.32</v>
      </c>
      <c r="F26" s="71">
        <f t="shared" si="1"/>
        <v>103.16423625638727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137481.22</v>
      </c>
      <c r="E28" s="192">
        <v>152437.38</v>
      </c>
      <c r="F28" s="71">
        <f t="shared" si="1"/>
        <v>110.87869310441091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16236.84</v>
      </c>
      <c r="E29" s="79">
        <f t="shared" si="6"/>
        <v>12091.26</v>
      </c>
      <c r="F29" s="71">
        <f t="shared" si="1"/>
        <v>74.468061519359679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20727.88</v>
      </c>
      <c r="E30" s="192">
        <v>20727.88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4491.04</v>
      </c>
      <c r="E34" s="192">
        <v>8636.6200000000008</v>
      </c>
      <c r="F34" s="71">
        <f t="shared" si="1"/>
        <v>192.30779507641884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4531.2299999999996</v>
      </c>
      <c r="E35" s="79">
        <f t="shared" si="7"/>
        <v>4531.2299999999996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5225.96</v>
      </c>
      <c r="E37" s="192">
        <v>5225.96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694.73</v>
      </c>
      <c r="E40" s="192">
        <v>694.73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86244.15</v>
      </c>
      <c r="E45" s="79">
        <f t="shared" si="9"/>
        <v>57594.450000000012</v>
      </c>
      <c r="F45" s="71">
        <f t="shared" si="1"/>
        <v>66.780703386838425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20875.75</v>
      </c>
      <c r="E47" s="192">
        <v>20875.75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7222.13</v>
      </c>
      <c r="E48" s="192">
        <v>4247.13</v>
      </c>
      <c r="F48" s="71">
        <f t="shared" si="1"/>
        <v>58.807166306892846</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267942.09999999998</v>
      </c>
      <c r="E49" s="192">
        <v>119185.85</v>
      </c>
      <c r="F49" s="71">
        <f t="shared" si="1"/>
        <v>44.481942180792053</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209795.83</v>
      </c>
      <c r="E50" s="192">
        <v>86714.28</v>
      </c>
      <c r="F50" s="71">
        <f t="shared" si="1"/>
        <v>41.332699510757678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3729.2</v>
      </c>
      <c r="E54" s="192">
        <v>4179.09</v>
      </c>
      <c r="F54" s="71">
        <f t="shared" si="1"/>
        <v>112.0639815510029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3729.2</v>
      </c>
      <c r="E55" s="192">
        <v>4179.09</v>
      </c>
      <c r="F55" s="71">
        <f t="shared" si="1"/>
        <v>112.0639815510029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30246.62</v>
      </c>
      <c r="E56" s="79">
        <f t="shared" si="11"/>
        <v>684499.66</v>
      </c>
      <c r="F56" s="71">
        <f t="shared" si="1"/>
        <v>2263.0616577984583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30246.62</v>
      </c>
      <c r="E57" s="192">
        <v>683624.66</v>
      </c>
      <c r="F57" s="71">
        <f t="shared" si="1"/>
        <v>2260.1687725769029</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875</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615</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615</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1476266.24</v>
      </c>
      <c r="E69" s="79">
        <f>E70+E82+E88+E119+E135+E147+E165+E171</f>
        <v>1689746.8199999996</v>
      </c>
      <c r="F69" s="71">
        <f t="shared" si="1"/>
        <v>114.46084549085127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1405265.1300000001</v>
      </c>
      <c r="E70" s="79">
        <f t="shared" si="12"/>
        <v>1606011.15</v>
      </c>
      <c r="F70" s="71">
        <f t="shared" si="1"/>
        <v>114.28527725583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1404595.54</v>
      </c>
      <c r="E71" s="79">
        <f t="shared" si="13"/>
        <v>1605367.14</v>
      </c>
      <c r="F71" s="71">
        <f t="shared" si="1"/>
        <v>114.29390840867968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1404595.54</v>
      </c>
      <c r="E73" s="192">
        <v>1605367.14</v>
      </c>
      <c r="F73" s="71">
        <f t="shared" si="1"/>
        <v>114.29390840867968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669.59</v>
      </c>
      <c r="E80" s="192">
        <v>644.01</v>
      </c>
      <c r="F80" s="71">
        <f t="shared" si="1"/>
        <v>96.179751788407827</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6336.25</v>
      </c>
      <c r="E82" s="79">
        <f>SUM(E83:E85)-E86+E87</f>
        <v>4954.4400000000005</v>
      </c>
      <c r="F82" s="71">
        <f t="shared" si="1"/>
        <v>78.191990530676662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0.08</v>
      </c>
      <c r="E84" s="192">
        <v>104.8</v>
      </c>
      <c r="F84" s="71" t="str">
        <f t="shared" si="1"/>
        <v>&gt;&gt;100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0.03</v>
      </c>
      <c r="E85" s="192">
        <v>246.63</v>
      </c>
      <c r="F85" s="71" t="str">
        <f t="shared" si="1"/>
        <v>&gt;&gt;100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6336.14</v>
      </c>
      <c r="E87" s="192">
        <v>4603.01</v>
      </c>
      <c r="F87" s="71">
        <f t="shared" si="1"/>
        <v>72.646911210926518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2654.46</v>
      </c>
      <c r="E135" s="79">
        <f t="shared" si="21"/>
        <v>2654.46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2654.46</v>
      </c>
      <c r="E136" s="79">
        <f t="shared" si="22"/>
        <v>2654.46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2654.46</v>
      </c>
      <c r="E137" s="192">
        <v>2654.46</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60240.759999999987</v>
      </c>
      <c r="E147" s="79">
        <f t="shared" si="24"/>
        <v>74357.13</v>
      </c>
      <c r="F147" s="71">
        <f t="shared" si="1"/>
        <v>123.43325349812989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23910.48</v>
      </c>
      <c r="E148" s="192">
        <v>29070.16</v>
      </c>
      <c r="F148" s="71">
        <f t="shared" si="1"/>
        <v>121.57915692198567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14828.43</v>
      </c>
      <c r="E159" s="192">
        <v>15977.52</v>
      </c>
      <c r="F159" s="71">
        <f t="shared" si="1"/>
        <v>107.74923575860696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73565.31</v>
      </c>
      <c r="E160" s="192">
        <v>70521.61</v>
      </c>
      <c r="F160" s="71">
        <f t="shared" si="1"/>
        <v>95.862587950761039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3991.53</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52063.46</v>
      </c>
      <c r="E164" s="192">
        <v>45203.69</v>
      </c>
      <c r="F164" s="71">
        <f t="shared" si="1"/>
        <v>86.824214141741635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1769.64</v>
      </c>
      <c r="E165" s="79">
        <f t="shared" si="26"/>
        <v>1769.64</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3539.28</v>
      </c>
      <c r="E167" s="192">
        <v>3539.28</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1769.64</v>
      </c>
      <c r="E170" s="192">
        <v>1769.64</v>
      </c>
      <c r="F170" s="71">
        <f t="shared" si="1"/>
        <v>100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8516171.6199999992</v>
      </c>
      <c r="E176" s="79">
        <f>E177+E251</f>
        <v>9519784.5099999998</v>
      </c>
      <c r="F176" s="71">
        <f t="shared" si="1"/>
        <v>111.78478939577784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148582.11000000002</v>
      </c>
      <c r="E177" s="79">
        <f>E178+E197+E203+E219+E247+E248</f>
        <v>613183.59000000008</v>
      </c>
      <c r="F177" s="71">
        <f t="shared" si="1"/>
        <v>412.69005400448276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69269.52</v>
      </c>
      <c r="E178" s="79">
        <f>SUM(E179:E181)+E185+E186+SUM(E194:E196)</f>
        <v>72304.39</v>
      </c>
      <c r="F178" s="71">
        <f t="shared" si="1"/>
        <v>104.38124878012725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10504.79</v>
      </c>
      <c r="E179" s="192">
        <v>13234.27</v>
      </c>
      <c r="F179" s="71">
        <f t="shared" si="1"/>
        <v>125.98319433325177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40346.39</v>
      </c>
      <c r="E180" s="192">
        <v>29018.39</v>
      </c>
      <c r="F180" s="71">
        <f t="shared" si="1"/>
        <v>71.923138600504274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486.11</v>
      </c>
      <c r="E181" s="79">
        <f t="shared" si="28"/>
        <v>113.88</v>
      </c>
      <c r="F181" s="71">
        <f t="shared" si="1"/>
        <v>23.426796404106064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486.11</v>
      </c>
      <c r="E184" s="192">
        <v>113.88</v>
      </c>
      <c r="F184" s="71">
        <f t="shared" si="1"/>
        <v>23.426796404106064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280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2224.14</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2224.14</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13053.71</v>
      </c>
      <c r="E194" s="192">
        <v>16553.71</v>
      </c>
      <c r="F194" s="71">
        <f t="shared" si="1"/>
        <v>126.81230087078691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10880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4878.5200000000004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78730.680000000008</v>
      </c>
      <c r="E197" s="79">
        <f>SUM(E198:E202)</f>
        <v>539626.78</v>
      </c>
      <c r="F197" s="71">
        <f t="shared" si="1"/>
        <v>685.40850910979043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6060.72</v>
      </c>
      <c r="E199" s="192">
        <v>539626.78</v>
      </c>
      <c r="F199" s="71">
        <f t="shared" ref="F199:F202" si="30">IF(D199&gt;0,IF(E199/D199&gt;=100,"&gt;&gt;100",E199/D199*100),"-")</f>
        <v>8903.6744809197589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72669.960000000006</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581.91</v>
      </c>
      <c r="E219" s="79">
        <f t="shared" si="34"/>
        <v>249.39</v>
      </c>
      <c r="F219" s="71">
        <f t="shared" si="1"/>
        <v>42.857142857142854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581.91</v>
      </c>
      <c r="E220" s="79">
        <f t="shared" si="35"/>
        <v>249.39</v>
      </c>
      <c r="F220" s="71">
        <f t="shared" si="1"/>
        <v>42.857142857142854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581.91</v>
      </c>
      <c r="E228" s="192">
        <v>249.39</v>
      </c>
      <c r="F228" s="71">
        <f t="shared" si="1"/>
        <v>42.857142857142854</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1003.03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8367589.5099999998</v>
      </c>
      <c r="E251" s="79">
        <f>+E252+E255-E264+E274+E291</f>
        <v>8906600.9199999999</v>
      </c>
      <c r="F251" s="71">
        <f t="shared" si="1"/>
        <v>106.44165693543923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7042094.9500000002</v>
      </c>
      <c r="E252" s="79">
        <f>E253-E254</f>
        <v>7832227.2600000007</v>
      </c>
      <c r="F252" s="71">
        <f t="shared" si="1"/>
        <v>111.22013144682181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7042559.8399999999</v>
      </c>
      <c r="E253" s="192">
        <v>7832692.1500000004</v>
      </c>
      <c r="F253" s="71">
        <f t="shared" si="1"/>
        <v>111.21939078901744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464.89</v>
      </c>
      <c r="E254" s="192">
        <v>464.89</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1266931.7</v>
      </c>
      <c r="E255" s="79">
        <f>E256-E260</f>
        <v>1002615.08</v>
      </c>
      <c r="F255" s="71">
        <f t="shared" si="1"/>
        <v>79.137263674119126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1388738.49</v>
      </c>
      <c r="E256" s="79">
        <f>SUM(E257:E259)</f>
        <v>2040694.75</v>
      </c>
      <c r="F256" s="71">
        <f t="shared" si="1"/>
        <v>146.94593436378364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1388073.32</v>
      </c>
      <c r="E257" s="192">
        <v>2040029.58</v>
      </c>
      <c r="F257" s="71">
        <f t="shared" si="1"/>
        <v>146.96843103359987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665.17</v>
      </c>
      <c r="E259" s="192">
        <v>665.17</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121806.79</v>
      </c>
      <c r="E260" s="79">
        <f>SUM(E261:E263)</f>
        <v>1038079.67</v>
      </c>
      <c r="F260" s="71">
        <f t="shared" si="1"/>
        <v>852.23464964473658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121806.79</v>
      </c>
      <c r="E262" s="192">
        <v>1038079.67</v>
      </c>
      <c r="F262" s="71">
        <f t="shared" si="1"/>
        <v>852.23464964473658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2224.14</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2224.14</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56793.22</v>
      </c>
      <c r="E274" s="79">
        <f>SUM(E275:E277)+SUM(E286:E290)</f>
        <v>73982.720000000001</v>
      </c>
      <c r="F274" s="71">
        <f t="shared" si="1"/>
        <v>130.26681706020543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4538.3500000000004</v>
      </c>
      <c r="E275" s="192">
        <v>11121.38</v>
      </c>
      <c r="F275" s="71">
        <f t="shared" ref="F275:F290" si="39">IF(D275&gt;0,IF(E275/D275&gt;=100,"&gt;&gt;100",E275/D275*100),"-")</f>
        <v>245.05337843048682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18975.25</v>
      </c>
      <c r="E286" s="192">
        <v>15429.28</v>
      </c>
      <c r="F286" s="71">
        <f t="shared" si="39"/>
        <v>81.312657277242721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33279.620000000003</v>
      </c>
      <c r="E287" s="192">
        <v>43440.53</v>
      </c>
      <c r="F287" s="71">
        <f t="shared" si="39"/>
        <v>130.53192915063332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3991.53</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1769.64</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1769.64</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412000</v>
      </c>
      <c r="E297" s="79">
        <f t="shared" si="42"/>
        <v>4054404.74</v>
      </c>
      <c r="F297" s="71">
        <f t="shared" si="1"/>
        <v>984.07882038834953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412000</v>
      </c>
      <c r="E298" s="193">
        <v>4054404.74</v>
      </c>
      <c r="F298" s="75">
        <f t="shared" si="1"/>
        <v>984.07882038834953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111198.05</v>
      </c>
      <c r="E302" s="192">
        <v>114936.06</v>
      </c>
      <c r="F302" s="71">
        <f t="shared" si="43"/>
        <v>103.36157873272059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1106.17</v>
      </c>
      <c r="E303" s="192">
        <v>4624.76</v>
      </c>
      <c r="F303" s="71">
        <f t="shared" si="43"/>
        <v>418.08763571602918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3539.28</v>
      </c>
      <c r="E305" s="192">
        <v>3539.28</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36.340000000000003</v>
      </c>
      <c r="E308" s="192">
        <v>245.78</v>
      </c>
      <c r="F308" s="71">
        <f t="shared" si="43"/>
        <v>676.33461750137587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6299.8</v>
      </c>
      <c r="E309" s="192">
        <v>4357.2299999999996</v>
      </c>
      <c r="F309" s="71">
        <f t="shared" si="43"/>
        <v>69.164576653227073</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20472.79</v>
      </c>
      <c r="E336" s="192">
        <v>26348.240000000002</v>
      </c>
      <c r="F336" s="71">
        <f t="shared" si="43"/>
        <v>128.69882414658676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48796.73</v>
      </c>
      <c r="E337" s="192">
        <v>45956.15</v>
      </c>
      <c r="F337" s="71">
        <f t="shared" si="43"/>
        <v>94.178749272748391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11922.23</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66808.45</v>
      </c>
      <c r="E339" s="192">
        <v>539626.78</v>
      </c>
      <c r="F339" s="71">
        <f t="shared" si="43"/>
        <v>807.72234649958216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27.71</v>
      </c>
      <c r="E342" s="192">
        <v>27.71</v>
      </c>
      <c r="F342" s="71">
        <f t="shared" si="43"/>
        <v>100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554.20000000000005</v>
      </c>
      <c r="E343" s="192">
        <v>221.68</v>
      </c>
      <c r="F343" s="71">
        <f t="shared" si="43"/>
        <v>40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203.03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800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412000</v>
      </c>
      <c r="E391" s="288">
        <v>896717.8</v>
      </c>
      <c r="F391" s="263">
        <f t="shared" si="44"/>
        <v>217.6499514563107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426.35</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3090391.84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66868.75</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244952.90999999997</v>
      </c>
      <c r="E5" s="58">
        <f t="shared" si="0"/>
        <v>316873.55</v>
      </c>
      <c r="F5" s="59">
        <f t="shared" ref="F5:F141" si="1">IF(D5&gt;0,IF(E5/D5&gt;=100,"&gt;&gt;100",E5/D5*100),"-")</f>
        <v>129.36100657060985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52095.81</v>
      </c>
      <c r="E6" s="60">
        <f t="shared" si="2"/>
        <v>129352.8</v>
      </c>
      <c r="F6" s="45">
        <f t="shared" si="1"/>
        <v>248.29789574247911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52095.81</v>
      </c>
      <c r="E7" s="194">
        <v>129352.8</v>
      </c>
      <c r="F7" s="45">
        <f t="shared" si="1"/>
        <v>248.29789574247911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192857.09999999998</v>
      </c>
      <c r="E13" s="60">
        <f t="shared" si="4"/>
        <v>187520.75</v>
      </c>
      <c r="F13" s="45">
        <f t="shared" si="1"/>
        <v>97.233003088815522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90734.29</v>
      </c>
      <c r="E14" s="194">
        <v>86337.98</v>
      </c>
      <c r="F14" s="45">
        <f t="shared" si="1"/>
        <v>95.154742490407983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102122.81</v>
      </c>
      <c r="E16" s="194">
        <v>101182.77</v>
      </c>
      <c r="F16" s="45">
        <f t="shared" si="1"/>
        <v>99.079500456362297</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107304.7</v>
      </c>
      <c r="E28" s="60">
        <f t="shared" si="6"/>
        <v>55930.29</v>
      </c>
      <c r="F28" s="45">
        <f t="shared" si="1"/>
        <v>52.122870666429343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107304.7</v>
      </c>
      <c r="E30" s="194">
        <v>55930.29</v>
      </c>
      <c r="F30" s="45">
        <f t="shared" si="1"/>
        <v>52.122870666429343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206435.03</v>
      </c>
      <c r="E35" s="60">
        <f t="shared" si="7"/>
        <v>340236.92000000004</v>
      </c>
      <c r="F35" s="45">
        <f t="shared" si="1"/>
        <v>164.81549667224598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42492.54</v>
      </c>
      <c r="E39" s="60">
        <f t="shared" si="9"/>
        <v>30710.02</v>
      </c>
      <c r="F39" s="45">
        <f t="shared" si="1"/>
        <v>72.271556372012597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42492.54</v>
      </c>
      <c r="E40" s="194">
        <v>29835.02</v>
      </c>
      <c r="F40" s="45">
        <f t="shared" si="1"/>
        <v>70.21237139507312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875</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1541.5</v>
      </c>
      <c r="E43" s="60">
        <f t="shared" si="10"/>
        <v>1504.82</v>
      </c>
      <c r="F43" s="45">
        <f t="shared" si="1"/>
        <v>97.620499513460913</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136.16</v>
      </c>
      <c r="E45" s="194">
        <v>238.77</v>
      </c>
      <c r="F45" s="45">
        <f t="shared" si="1"/>
        <v>175.35987074030555</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1405.34</v>
      </c>
      <c r="E48" s="194">
        <v>1266.05</v>
      </c>
      <c r="F48" s="45">
        <f t="shared" si="1"/>
        <v>90.088519504176929</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130234.74</v>
      </c>
      <c r="E54" s="60">
        <f t="shared" si="12"/>
        <v>264879.58</v>
      </c>
      <c r="F54" s="45">
        <f t="shared" si="1"/>
        <v>203.38627005359706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130234.74</v>
      </c>
      <c r="E55" s="194">
        <v>264879.58</v>
      </c>
      <c r="F55" s="45">
        <f t="shared" si="1"/>
        <v>203.38627005359706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3116.25</v>
      </c>
      <c r="E60" s="194">
        <v>300</v>
      </c>
      <c r="F60" s="45">
        <f t="shared" si="1"/>
        <v>9.6269554753309272</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29050</v>
      </c>
      <c r="E61" s="60">
        <f t="shared" si="13"/>
        <v>42842.5</v>
      </c>
      <c r="F61" s="45">
        <f t="shared" si="1"/>
        <v>147.47848537005163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29050</v>
      </c>
      <c r="E64" s="194">
        <v>42842.5</v>
      </c>
      <c r="F64" s="45">
        <f t="shared" si="1"/>
        <v>147.47848537005163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37701.11</v>
      </c>
      <c r="E75" s="60">
        <f t="shared" si="15"/>
        <v>53930.3</v>
      </c>
      <c r="F75" s="45">
        <f t="shared" si="1"/>
        <v>143.04698190583781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27426.67</v>
      </c>
      <c r="E76" s="194">
        <v>40634.300000000003</v>
      </c>
      <c r="F76" s="45">
        <f t="shared" si="1"/>
        <v>148.15615603352506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288.75</v>
      </c>
      <c r="E77" s="194">
        <v>0</v>
      </c>
      <c r="F77" s="45">
        <f t="shared" si="1"/>
        <v>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9985.69</v>
      </c>
      <c r="E81" s="194">
        <v>13296</v>
      </c>
      <c r="F81" s="45">
        <f t="shared" si="1"/>
        <v>133.15053842047971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126749.56</v>
      </c>
      <c r="E82" s="60">
        <f t="shared" si="16"/>
        <v>449137.1</v>
      </c>
      <c r="F82" s="45">
        <f t="shared" si="1"/>
        <v>354.35002693500473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374.94</v>
      </c>
      <c r="E85" s="194">
        <v>152029.47</v>
      </c>
      <c r="F85" s="45" t="str">
        <f t="shared" si="1"/>
        <v>&gt;&gt;100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59367.35</v>
      </c>
      <c r="E86" s="194">
        <v>101125.5</v>
      </c>
      <c r="F86" s="45">
        <f t="shared" si="1"/>
        <v>170.33857835999081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67007.27</v>
      </c>
      <c r="E88" s="194">
        <v>195982.13</v>
      </c>
      <c r="F88" s="45">
        <f t="shared" si="1"/>
        <v>292.47890564710366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74544.38</v>
      </c>
      <c r="E107" s="60">
        <f t="shared" si="21"/>
        <v>121301.16</v>
      </c>
      <c r="F107" s="45">
        <f t="shared" si="1"/>
        <v>162.72341389116121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44556.25</v>
      </c>
      <c r="E108" s="194">
        <v>99817.87</v>
      </c>
      <c r="F108" s="45">
        <f t="shared" si="1"/>
        <v>224.0266404825361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25688.13</v>
      </c>
      <c r="E111" s="194">
        <v>17783.29</v>
      </c>
      <c r="F111" s="45">
        <f t="shared" si="1"/>
        <v>69.227654951917486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4300</v>
      </c>
      <c r="E113" s="194">
        <v>3700</v>
      </c>
      <c r="F113" s="45">
        <f t="shared" si="1"/>
        <v>86.04651162790698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124342.98999999999</v>
      </c>
      <c r="E114" s="60">
        <f t="shared" si="22"/>
        <v>840244.82</v>
      </c>
      <c r="F114" s="45">
        <f t="shared" si="1"/>
        <v>675.7476396538317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124342.98999999999</v>
      </c>
      <c r="E115" s="60">
        <f t="shared" si="23"/>
        <v>840244.82</v>
      </c>
      <c r="F115" s="45">
        <f t="shared" si="1"/>
        <v>675.7476396538317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123178.45</v>
      </c>
      <c r="E116" s="194">
        <v>840244.82</v>
      </c>
      <c r="F116" s="45">
        <f t="shared" si="1"/>
        <v>682.1362178205685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1164.54</v>
      </c>
      <c r="E117" s="194">
        <v>0</v>
      </c>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41601.210000000006</v>
      </c>
      <c r="E129" s="60">
        <f t="shared" si="26"/>
        <v>46881.83</v>
      </c>
      <c r="F129" s="45">
        <f t="shared" si="1"/>
        <v>112.69342886901606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33809.230000000003</v>
      </c>
      <c r="E135" s="194">
        <v>35009.08</v>
      </c>
      <c r="F135" s="45">
        <f t="shared" si="1"/>
        <v>103.54888295296875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7791.98</v>
      </c>
      <c r="E140" s="194">
        <v>11872.75</v>
      </c>
      <c r="F140" s="45">
        <f t="shared" si="1"/>
        <v>152.37141265763003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963631.89</v>
      </c>
      <c r="E141" s="81">
        <f t="shared" si="28"/>
        <v>2224535.9700000002</v>
      </c>
      <c r="F141" s="61">
        <f t="shared" si="1"/>
        <v>230.84914406475278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371546.9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371496.13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371496.13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371496.13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50.77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50.77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50.77</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148582.10999999999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2145766.88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876480.15999999992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157904.54999999999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302158.75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1509.02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29835.02</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28544.35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181791.5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171218.4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3518.57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1192906.03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64945.33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64945.33</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11435.36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1681165.4000000004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873445.29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155175.07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313486.75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1881.25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29555.02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26320.21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178291.5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160338.4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8397.09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732009.93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65277.85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65277.85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10432.33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613183.58999999939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27378.979999999996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26348.239999999998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12568.24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9318.24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3250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280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280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3000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3000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10500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10500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27.71</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27.71</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1003.03</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585804.6100000001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45956.15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539626.78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221.68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26977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Provjera</v>
      </c>
      <c r="C267" s="91" t="s">
        <v>3579</v>
      </c>
      <c r="D267" s="95"/>
      <c r="E267" s="51">
        <f t="shared" si="17"/>
        <v>0</v>
      </c>
      <c r="F267" s="51">
        <f t="shared" si="18"/>
        <v>1</v>
      </c>
      <c r="G267" s="51"/>
      <c r="H267" s="51"/>
      <c r="I267" s="51"/>
      <c r="J267" s="51"/>
      <c r="K267" s="51"/>
      <c r="L267" s="51">
        <f>IF(AND('PR-RAS'!D510&gt;0,'PR-RAS'!D924=0),1,0)</f>
        <v>1</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2026-02-16T16:53:33Z</cp:lastPrinted>
  <dcterms:created xsi:type="dcterms:W3CDTF">2022-04-01T05:14:30Z</dcterms:created>
  <dcterms:modified xsi:type="dcterms:W3CDTF">2026-02-16T17:09:22Z</dcterms:modified>
</cp:coreProperties>
</file>